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правильный" sheetId="2" r:id="rId1"/>
  </sheets>
  <definedNames>
    <definedName name="_xlnm.Print_Titles" localSheetId="0">правильный!$4:$4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2" l="1"/>
  <c r="F134" i="2"/>
  <c r="F133" i="2"/>
  <c r="F123" i="2"/>
  <c r="F119" i="2"/>
  <c r="F115" i="2"/>
  <c r="F110" i="2"/>
  <c r="F108" i="2"/>
  <c r="F104" i="2"/>
  <c r="F89" i="2"/>
  <c r="F85" i="2"/>
  <c r="F82" i="2"/>
  <c r="F79" i="2"/>
  <c r="F75" i="2"/>
  <c r="F74" i="2"/>
  <c r="F71" i="2"/>
  <c r="F70" i="2"/>
  <c r="F68" i="2"/>
  <c r="F64" i="2"/>
  <c r="F63" i="2"/>
  <c r="F56" i="2"/>
  <c r="F55" i="2"/>
  <c r="F50" i="2"/>
  <c r="F49" i="2"/>
  <c r="F48" i="2"/>
  <c r="F47" i="2"/>
  <c r="F43" i="2"/>
  <c r="F31" i="2"/>
  <c r="F28" i="2"/>
  <c r="F22" i="2"/>
  <c r="F21" i="2"/>
  <c r="F20" i="2"/>
  <c r="F19" i="2"/>
  <c r="F16" i="2"/>
  <c r="F15" i="2"/>
  <c r="F9" i="2"/>
  <c r="F8" i="2"/>
  <c r="F7" i="2"/>
  <c r="F72" i="2" l="1"/>
  <c r="F29" i="2"/>
  <c r="H7" i="2"/>
  <c r="H8" i="2"/>
  <c r="H10" i="2"/>
  <c r="H11" i="2"/>
  <c r="F140" i="2" l="1"/>
  <c r="F139" i="2"/>
  <c r="H139" i="2" s="1"/>
  <c r="F137" i="2"/>
  <c r="H137" i="2" s="1"/>
  <c r="F136" i="2"/>
  <c r="F135" i="2"/>
  <c r="H135" i="2" s="1"/>
  <c r="F130" i="2"/>
  <c r="H130" i="2" s="1"/>
  <c r="F129" i="2"/>
  <c r="H129" i="2" s="1"/>
  <c r="F128" i="2"/>
  <c r="H128" i="2" s="1"/>
  <c r="F127" i="2"/>
  <c r="H127" i="2" s="1"/>
  <c r="F126" i="2"/>
  <c r="H126" i="2" s="1"/>
  <c r="F125" i="2"/>
  <c r="H125" i="2" s="1"/>
  <c r="F124" i="2"/>
  <c r="H124" i="2" s="1"/>
  <c r="F122" i="2"/>
  <c r="H122" i="2" s="1"/>
  <c r="F121" i="2"/>
  <c r="H121" i="2" s="1"/>
  <c r="F120" i="2"/>
  <c r="H120" i="2" s="1"/>
  <c r="F118" i="2"/>
  <c r="H118" i="2" s="1"/>
  <c r="F117" i="2"/>
  <c r="H117" i="2" s="1"/>
  <c r="F116" i="2"/>
  <c r="H116" i="2" s="1"/>
  <c r="F112" i="2"/>
  <c r="F111" i="2"/>
  <c r="H111" i="2" s="1"/>
  <c r="F109" i="2"/>
  <c r="H108" i="2" s="1"/>
  <c r="F107" i="2"/>
  <c r="H107" i="2" s="1"/>
  <c r="F106" i="2"/>
  <c r="H106" i="2" s="1"/>
  <c r="F105" i="2"/>
  <c r="H105" i="2" s="1"/>
  <c r="F101" i="2"/>
  <c r="H101" i="2" s="1"/>
  <c r="F100" i="2"/>
  <c r="H100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F90" i="2"/>
  <c r="H90" i="2" s="1"/>
  <c r="F88" i="2"/>
  <c r="H88" i="2" s="1"/>
  <c r="F87" i="2"/>
  <c r="F86" i="2"/>
  <c r="H86" i="2" s="1"/>
  <c r="F84" i="2"/>
  <c r="H84" i="2" s="1"/>
  <c r="F83" i="2"/>
  <c r="H83" i="2" s="1"/>
  <c r="H79" i="2"/>
  <c r="F78" i="2"/>
  <c r="F77" i="2"/>
  <c r="H77" i="2" s="1"/>
  <c r="F76" i="2"/>
  <c r="H76" i="2" s="1"/>
  <c r="H71" i="2"/>
  <c r="H70" i="2"/>
  <c r="F67" i="2"/>
  <c r="H67" i="2" s="1"/>
  <c r="F66" i="2"/>
  <c r="H66" i="2" s="1"/>
  <c r="F65" i="2"/>
  <c r="H65" i="2" s="1"/>
  <c r="H63" i="2"/>
  <c r="F62" i="2"/>
  <c r="H62" i="2" s="1"/>
  <c r="F61" i="2"/>
  <c r="H61" i="2" s="1"/>
  <c r="F60" i="2"/>
  <c r="F59" i="2"/>
  <c r="H59" i="2" s="1"/>
  <c r="F58" i="2"/>
  <c r="H58" i="2" s="1"/>
  <c r="F57" i="2"/>
  <c r="H55" i="2"/>
  <c r="F54" i="2"/>
  <c r="H54" i="2" s="1"/>
  <c r="F53" i="2"/>
  <c r="H53" i="2" s="1"/>
  <c r="F52" i="2"/>
  <c r="F51" i="2"/>
  <c r="H51" i="2" s="1"/>
  <c r="H49" i="2"/>
  <c r="H47" i="2"/>
  <c r="F46" i="2"/>
  <c r="H46" i="2" s="1"/>
  <c r="F45" i="2"/>
  <c r="H45" i="2" s="1"/>
  <c r="F44" i="2"/>
  <c r="F42" i="2"/>
  <c r="H42" i="2" s="1"/>
  <c r="F41" i="2"/>
  <c r="H41" i="2" s="1"/>
  <c r="F40" i="2"/>
  <c r="F39" i="2"/>
  <c r="H39" i="2" s="1"/>
  <c r="F38" i="2"/>
  <c r="H38" i="2" s="1"/>
  <c r="F37" i="2"/>
  <c r="H37" i="2" s="1"/>
  <c r="F36" i="2"/>
  <c r="F35" i="2"/>
  <c r="H35" i="2" s="1"/>
  <c r="F34" i="2"/>
  <c r="H34" i="2" s="1"/>
  <c r="F33" i="2"/>
  <c r="H33" i="2" s="1"/>
  <c r="F32" i="2"/>
  <c r="H28" i="2"/>
  <c r="F27" i="2"/>
  <c r="F26" i="2"/>
  <c r="H26" i="2" s="1"/>
  <c r="F25" i="2"/>
  <c r="H25" i="2" s="1"/>
  <c r="F24" i="2"/>
  <c r="H24" i="2" s="1"/>
  <c r="F23" i="2"/>
  <c r="H21" i="2"/>
  <c r="H20" i="2"/>
  <c r="F18" i="2"/>
  <c r="H18" i="2" s="1"/>
  <c r="F17" i="2"/>
  <c r="H17" i="2" s="1"/>
  <c r="H14" i="2"/>
  <c r="H13" i="2"/>
  <c r="H9" i="2"/>
  <c r="H138" i="2" l="1"/>
  <c r="H134" i="2"/>
  <c r="H123" i="2"/>
  <c r="H85" i="2"/>
  <c r="H56" i="2"/>
  <c r="H57" i="2"/>
  <c r="H12" i="2"/>
  <c r="F141" i="2"/>
  <c r="H89" i="2"/>
  <c r="H104" i="2"/>
  <c r="H109" i="2"/>
  <c r="H119" i="2"/>
  <c r="H133" i="2"/>
  <c r="H110" i="2"/>
  <c r="H15" i="2"/>
  <c r="H19" i="2"/>
  <c r="H23" i="2"/>
  <c r="H27" i="2"/>
  <c r="H32" i="2"/>
  <c r="H36" i="2"/>
  <c r="H40" i="2"/>
  <c r="H44" i="2"/>
  <c r="H48" i="2"/>
  <c r="H52" i="2"/>
  <c r="H60" i="2"/>
  <c r="H64" i="2"/>
  <c r="H68" i="2"/>
  <c r="H74" i="2"/>
  <c r="H78" i="2"/>
  <c r="H82" i="2"/>
  <c r="H87" i="2"/>
  <c r="H91" i="2"/>
  <c r="H112" i="2"/>
  <c r="H115" i="2"/>
  <c r="H136" i="2"/>
  <c r="H140" i="2"/>
  <c r="H141" i="2" l="1"/>
  <c r="H131" i="2"/>
  <c r="F113" i="2"/>
  <c r="F131" i="2"/>
  <c r="H50" i="2"/>
  <c r="F102" i="2"/>
  <c r="F80" i="2"/>
  <c r="H75" i="2"/>
  <c r="H80" i="2" s="1"/>
  <c r="H22" i="2"/>
  <c r="H113" i="2"/>
  <c r="H102" i="2"/>
  <c r="H16" i="2"/>
  <c r="H43" i="2"/>
  <c r="H31" i="2"/>
  <c r="H72" i="2" l="1"/>
  <c r="F142" i="2"/>
  <c r="H29" i="2"/>
  <c r="H142" i="2" l="1"/>
</calcChain>
</file>

<file path=xl/sharedStrings.xml><?xml version="1.0" encoding="utf-8"?>
<sst xmlns="http://schemas.openxmlformats.org/spreadsheetml/2006/main" count="267" uniqueCount="154">
  <si>
    <t>N п/п</t>
  </si>
  <si>
    <t>Наименование социальной услуги</t>
  </si>
  <si>
    <t>Количество получателей социальных услуг</t>
  </si>
  <si>
    <t>Социально-бытовые</t>
  </si>
  <si>
    <t xml:space="preserve">Предоставление площади жилых помещений согласно утвержденным нормативам 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</si>
  <si>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</si>
  <si>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</si>
  <si>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-</t>
  </si>
  <si>
    <t>Обеспечение нательным бельем, одеждой, обувью</t>
  </si>
  <si>
    <t>Обеспечение постельными принадлежностями</t>
  </si>
  <si>
    <t>Стирка нательного белья, одежды и постельных принадлежностей (от 5 кг)</t>
  </si>
  <si>
    <t xml:space="preserve">Ремонт одежды </t>
  </si>
  <si>
    <t xml:space="preserve">Глаженье белья, одежды и постельных принадлежностей 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</si>
  <si>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</si>
  <si>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</si>
  <si>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 xml:space="preserve">Организация отдыха и проведение досуговых мероприятий </t>
  </si>
  <si>
    <t>Обеспечение получателя социальных услуг книгами, журналами, газетами, настольными играми</t>
  </si>
  <si>
    <t>Предоставление в пользование мебели согласно утвержденным нормативам</t>
  </si>
  <si>
    <t>Помощь в приеме пищи (кормление)</t>
  </si>
  <si>
    <t>Обеспечение за счет средств получателя социальных услуг книгами, журналами, газетами, настольными играми;</t>
  </si>
  <si>
    <t>Предоставление гигиенических услуг, лицам не способным по состоянию здоровья самостоятельно осуществлять за собой уход</t>
  </si>
  <si>
    <t>Мытье (помощь в мытье)</t>
  </si>
  <si>
    <t>Бритье (помощь в бритье) бороды и усов</t>
  </si>
  <si>
    <t>Стрижка волос</t>
  </si>
  <si>
    <t>Сопровождение в туалет или высаживание на судно</t>
  </si>
  <si>
    <t>Помощь в одевании и переодевании</t>
  </si>
  <si>
    <t>Отправка за счет средств получателя социальных услуг почтовой корреспонденции</t>
  </si>
  <si>
    <t>Социально-медицинские</t>
  </si>
  <si>
    <t>Измерение температуры тела</t>
  </si>
  <si>
    <t>Измерение артериального давления</t>
  </si>
  <si>
    <t>Закапывание капель</t>
  </si>
  <si>
    <t>Пользование катетерами и другими изделиями медицинского назначения</t>
  </si>
  <si>
    <t>Введение инъекций согласно назначению врача</t>
  </si>
  <si>
    <t>Внутривенное введение лекарственных средств согласно назначению врача</t>
  </si>
  <si>
    <t>Внутримышечное введение лекарственных средств согласно назначению врача</t>
  </si>
  <si>
    <t>Наложение компрессов</t>
  </si>
  <si>
    <t>Выполнение перевязок</t>
  </si>
  <si>
    <t>Забор материала для проведения лабораторных исследований</t>
  </si>
  <si>
    <t>Проведение оздоровительных мероприятий (оздоровительная гимнастика и прогулки на свежем воздухе)</t>
  </si>
  <si>
    <t>Проведение оздоровительной гимнастики</t>
  </si>
  <si>
    <t>Прогулка на свежем воздухе</t>
  </si>
  <si>
    <t>Сопровождение на прогулке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</si>
  <si>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</si>
  <si>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наблюдения за получателями социальных услуг для выявления отклонений в состоянии здоровья)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</si>
  <si>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</si>
  <si>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</si>
  <si>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занятий в тренажерном зале</t>
  </si>
  <si>
    <t>Организация и проведение спортивных мероприятий</t>
  </si>
  <si>
    <t>Оказание первой медицинской (доврачебной) помощи) поддержание жизненно важных функций: дыхания, кровообращения)</t>
  </si>
  <si>
    <t>Обмывание</t>
  </si>
  <si>
    <t>Обтирание</t>
  </si>
  <si>
    <t>Стрижка ногтей, обработка деформированных ногтей, удаление мозолей</t>
  </si>
  <si>
    <t>Причесывание</t>
  </si>
  <si>
    <t>Смена нательного и постельного белья</t>
  </si>
  <si>
    <t>Смена подгузников и абсорбирующего белья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</si>
  <si>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</si>
  <si>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>Оказание содействия в госпитализации, сопровождение нуждающихся в медицинские учреждения</t>
  </si>
  <si>
    <t>Сопровождение нуждающихся в медицинские учреждения</t>
  </si>
  <si>
    <t>Посещение получателей социальных услуг, находящихся на лечении в медицинских учреждениях здравоохранения с целью оказания психологической поддержки</t>
  </si>
  <si>
    <t>Предоставление транспорта для поездок получателей социальных услуг лечения, консультаций, обследования в учреждения здравоохранения</t>
  </si>
  <si>
    <t>Проведение первичного медицинского осмотра и первичной санитарной обработки</t>
  </si>
  <si>
    <t>Профилактика и лечение пролежней</t>
  </si>
  <si>
    <t>Социально-психологические</t>
  </si>
  <si>
    <t>Социально-психологический патронаж (систематическое наблюдение за гражданином для своевременного выявления ситуаций психического дискомфорта или межличностного конфликта и других ситуаций, могущих усугубить трудную жизненную ситуацию, показания им, при необходимости, психологической помощи и поддержки)</t>
  </si>
  <si>
    <t>Проведение индивидуальных занятий по психологической поддержке</t>
  </si>
  <si>
    <t>Проведение доверительных бесед</t>
  </si>
  <si>
    <t>Проведение социально-психологических тренингов (групповых и индивидуальных)</t>
  </si>
  <si>
    <t>Оказание консультативной психологической помощи анонимно, в том числе с использованием телефона доверия</t>
  </si>
  <si>
    <t>Социально-педагогические</t>
  </si>
  <si>
    <t>Подбор компьютерных программ, соответствующих уровню развития и интересам получателя социальных услуг</t>
  </si>
  <si>
    <t>Формирование позитивных интересов (в том числе в сфере досуга)</t>
  </si>
  <si>
    <t>Проведение занятий и бесед по повышению уровня общей культуры</t>
  </si>
  <si>
    <t>Проведение занятий по социальной адаптации на основе художественного, художественно-прикладного и технического творчества</t>
  </si>
  <si>
    <t>Помощь в написании, оформлении и прочтении писем и различных документов</t>
  </si>
  <si>
    <t>Организация досуга (праздники, экскурсии, и другие культурные мероприятия):</t>
  </si>
  <si>
    <t>Организация и проведение занятий в кружках, в школах ремесел</t>
  </si>
  <si>
    <t>Организация и проведение занятий по танцевально-двигательной терапии</t>
  </si>
  <si>
    <t>Проведение занятий по художественной самодеятельности</t>
  </si>
  <si>
    <t>Организация клубов по интересам</t>
  </si>
  <si>
    <t>Организация игровой деятельности</t>
  </si>
  <si>
    <t>Организация проведения конкурсов творческого мастерства</t>
  </si>
  <si>
    <t>Организация посещения культурно-массовых и досуговых мероприятий в учреждениях социокультурной направленности посещение театров, выставок, концертов</t>
  </si>
  <si>
    <t xml:space="preserve"> Организация экскурсий</t>
  </si>
  <si>
    <t>Вызов такси</t>
  </si>
  <si>
    <t>Сопровождение на социокультурные мероприятия</t>
  </si>
  <si>
    <t>Организация выездов на загородные прогулки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</si>
  <si>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</si>
  <si>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</si>
  <si>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Организация обучения в трудовых мастерских</t>
  </si>
  <si>
    <t xml:space="preserve">Проведение мероприятий по обучению доступным профессиональным навыкам </t>
  </si>
  <si>
    <t>Оказание помощи в трудоустройстве</t>
  </si>
  <si>
    <t>Занятия по профессиональной ориентации</t>
  </si>
  <si>
    <t xml:space="preserve">Организация помощи в получении образования и (или) квалификации инвалидами (детьми-инвалидами) в соответствии с их способностями </t>
  </si>
  <si>
    <t>Социально-правовые</t>
  </si>
  <si>
    <t>Оказание помощи в оформлении и восстановлении утраченных документов получателей социальных услуг</t>
  </si>
  <si>
    <t>Оказание помощи в написании заявлений, предложений, обращений</t>
  </si>
  <si>
    <t>Оказание помощи в оформлении документов</t>
  </si>
  <si>
    <t>Оказание помощи в восстановлении утраченных документов получателей социальных услуг</t>
  </si>
  <si>
    <t xml:space="preserve">Оказание помощи в получении юридических услуг (в том числе бесплатно) </t>
  </si>
  <si>
    <t>Подготовка документов в государственные или муниципальные органы, организации и (или) суды</t>
  </si>
  <si>
    <t>Консультирование по социально-правовым вопросам</t>
  </si>
  <si>
    <t>Содействие в посещении юридических служб</t>
  </si>
  <si>
    <t>Оказание помощи в защите прав и законных интересов получателей социальных услуг</t>
  </si>
  <si>
    <t>Оформление сберегательных вкладов</t>
  </si>
  <si>
    <t>Содействие в восстановлении утраченного (сохранении занимаемого) жилья, наследства</t>
  </si>
  <si>
    <t>Обеспечение представительства в суде для защиты прав и интересов получателя социальных услуг</t>
  </si>
  <si>
    <t>Проведение переговоров и консультаций в интересах получателя социальных услуг</t>
  </si>
  <si>
    <t>Содействие в привлечении к уголовной ответственности подозреваемых в психическом и физическом насилии над получателем социальных услуг</t>
  </si>
  <si>
    <t>Контроль соблюдения имущественных прав получателя социальных услуг</t>
  </si>
  <si>
    <t>Содействие в оказании ритуальных услуг</t>
  </si>
  <si>
    <t>Услуга в целях повышения коммуникативного потенциала получателя социальных услуг, имеющего ограничения жизнедеятельности</t>
  </si>
  <si>
    <t>Обучение инвалидов пользованию средствами ухода и техническими средствами реабилитации</t>
  </si>
  <si>
    <t xml:space="preserve">Обучение навыкам поведения в быту и общественных местах </t>
  </si>
  <si>
    <t>Обучение навыкам социально-средовой ориентации</t>
  </si>
  <si>
    <t>Обучение самостоятельному передвижению, включая изучение жизненно важных маршрутов передвижения</t>
  </si>
  <si>
    <t>Сопровождение в общественные места</t>
  </si>
  <si>
    <t>Оказание помощи в обучении навыкам компьютерной грамотности</t>
  </si>
  <si>
    <t>Оказание помощи при работе на компьютере (отправка сообщение, набор текста и т.д.)</t>
  </si>
  <si>
    <t xml:space="preserve">Тариф за 1 услугу (руб.) утв. приказом УСЗН области от 03.02.2017 № 20 </t>
  </si>
  <si>
    <t>Количество оказанных услуг (на основании гр. 3)</t>
  </si>
  <si>
    <r>
      <t xml:space="preserve">Количество оказанных социальных услуг </t>
    </r>
    <r>
      <rPr>
        <sz val="8"/>
        <color rgb="FF332E2D"/>
        <rFont val="Times New Roman"/>
        <family val="1"/>
        <charset val="204"/>
      </rPr>
      <t>(ИТОГО гр. 4 х гр.5)</t>
    </r>
  </si>
  <si>
    <t>4 раза в день</t>
  </si>
  <si>
    <t>ИТОГО:</t>
  </si>
  <si>
    <t>5 раз в неделю</t>
  </si>
  <si>
    <t>1 раз в день</t>
  </si>
  <si>
    <t>1 раз в неделю</t>
  </si>
  <si>
    <t>3 раза в неделю</t>
  </si>
  <si>
    <t>2 раза в неделю</t>
  </si>
  <si>
    <t>2 раза в день</t>
  </si>
  <si>
    <r>
      <t xml:space="preserve">Выполнение процедур, связанных с сохранением здоровья получателей социальных услуг </t>
    </r>
    <r>
      <rPr>
        <b/>
        <sz val="10"/>
        <color theme="1"/>
        <rFont val="Times New Roman"/>
        <family val="1"/>
        <charset val="204"/>
      </rPr>
      <t>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  </r>
    <r>
      <rPr>
        <b/>
        <sz val="10"/>
        <color rgb="FF332E2D"/>
        <rFont val="Times New Roman"/>
        <family val="1"/>
        <charset val="204"/>
      </rPr>
      <t>:</t>
    </r>
  </si>
  <si>
    <r>
      <t xml:space="preserve">Контроль за приемом </t>
    </r>
    <r>
      <rPr>
        <sz val="10"/>
        <color theme="1"/>
        <rFont val="Times New Roman"/>
        <family val="1"/>
        <charset val="204"/>
      </rPr>
      <t>лекарств</t>
    </r>
  </si>
  <si>
    <r>
      <t>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адаптивной физической культуре в отделениях</t>
    </r>
  </si>
  <si>
    <r>
      <t>Проведение физкультурно-оздоровительных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(мероприятий)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на свежем воздухе</t>
    </r>
  </si>
  <si>
    <r>
      <t xml:space="preserve">Оказание санитарно-гигиенической помощи </t>
    </r>
    <r>
      <rPr>
        <b/>
        <sz val="10"/>
        <color theme="1"/>
        <rFont val="Times New Roman"/>
        <family val="1"/>
        <charset val="204"/>
      </rPr>
      <t>(обмывание, обтирание, стрижка ногтей, причесывание, смена нательного и постельного белья)</t>
    </r>
  </si>
  <si>
    <r>
      <t xml:space="preserve">Организация прохождения диспансеризации (углубленного медицинского осмотра) в </t>
    </r>
    <r>
      <rPr>
        <b/>
        <sz val="10"/>
        <color theme="1"/>
        <rFont val="Times New Roman"/>
        <family val="1"/>
        <charset val="204"/>
      </rPr>
      <t>организациях</t>
    </r>
    <r>
      <rPr>
        <b/>
        <sz val="10"/>
        <color rgb="FF332E2D"/>
        <rFont val="Times New Roman"/>
        <family val="1"/>
        <charset val="204"/>
      </rPr>
      <t xml:space="preserve"> здравоохранения</t>
    </r>
  </si>
  <si>
    <t>3 раза в день</t>
  </si>
  <si>
    <t>1 раз в год</t>
  </si>
  <si>
    <t>при поступлении</t>
  </si>
  <si>
    <r>
      <t>Социально-психологическое консультирование, в том числе по вопросам внутрисемейных отношений</t>
    </r>
    <r>
      <rPr>
        <sz val="10"/>
        <color rgb="FF332E2D"/>
        <rFont val="Times New Roman"/>
        <family val="1"/>
        <charset val="204"/>
      </rPr>
      <t xml:space="preserve"> </t>
    </r>
  </si>
  <si>
    <r>
      <t xml:space="preserve">Социально-педагогическая коррекция, включая диагностику и консультирование </t>
    </r>
    <r>
      <rPr>
        <b/>
        <sz val="10"/>
        <color rgb="FF332E2D"/>
        <rFont val="Times New Roman"/>
        <family val="1"/>
        <charset val="204"/>
      </rPr>
      <t>(оказание помощи получателям услуг в решении интересующих их социально-педагогических проблем жизнедеятельности)</t>
    </r>
    <r>
      <rPr>
        <b/>
        <sz val="10"/>
        <color theme="1"/>
        <rFont val="Times New Roman"/>
        <family val="1"/>
        <charset val="204"/>
      </rPr>
      <t>;</t>
    </r>
  </si>
  <si>
    <r>
      <t>Консультирование 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решению интересующих социально-педагогических проблем</t>
    </r>
  </si>
  <si>
    <r>
      <t xml:space="preserve">Предоставление транспорта для проведения </t>
    </r>
    <r>
      <rPr>
        <sz val="10"/>
        <color rgb="FF332E2D"/>
        <rFont val="Times New Roman"/>
        <family val="1"/>
        <charset val="204"/>
      </rPr>
      <t>загородных прогулок</t>
    </r>
  </si>
  <si>
    <r>
      <t>Проведение занятий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использованию трудовых возможностей получателя социальных услуг</t>
    </r>
  </si>
  <si>
    <r>
      <t>Содействие в получении образования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и (или) квалификации инвалидами в соответствии с их способностями</t>
    </r>
  </si>
  <si>
    <r>
      <t xml:space="preserve"> 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групповых и индивидуальных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 обучению навыкам компьютерной грамотности</t>
    </r>
  </si>
  <si>
    <t>ВСЕГО:</t>
  </si>
  <si>
    <t xml:space="preserve">Периодичность предоставления социальной услуги </t>
  </si>
  <si>
    <t>Ежедневно</t>
  </si>
  <si>
    <t>1-2 раза в неделю</t>
  </si>
  <si>
    <t>1-2 раза в день</t>
  </si>
  <si>
    <t>по необходимости</t>
  </si>
  <si>
    <t>ГБСУСОССЗН "Новооскольский дом-интернат для престарелых и инвалидов"</t>
  </si>
  <si>
    <t xml:space="preserve">Анализ предоставления социальных услуг с учетом утвержденных тарифов на социальные услуги, предоставляемые поставщиками социальных услуг в стационарной форме социального обслуживания на 2020 год </t>
  </si>
  <si>
    <t>5 раз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</si>
</sst>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rgb="FF332E2D"/>
      <name val="Times New Roman"/>
      <family val="1"/>
      <charset val="204"/>
    </font>
    <font>
      <b/>
      <sz val="12"/>
      <color rgb="FF332E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2E2D"/>
      <name val="Times New Roman"/>
      <family val="1"/>
      <charset val="204"/>
    </font>
    <font>
      <sz val="8"/>
      <color rgb="FF332E2D"/>
      <name val="Times New Roman"/>
      <family val="1"/>
      <charset val="204"/>
    </font>
    <font>
      <b/>
      <sz val="10"/>
      <color rgb="FF332E2D"/>
      <name val="Times New Roman"/>
      <family val="1"/>
      <charset val="204"/>
    </font>
    <font>
      <sz val="10"/>
      <color rgb="FF332E2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1" fillId="0" borderId="0" xfId="0" applyFont="1"/>
    <xf numFmtId="0" fontId="13" fillId="0" borderId="16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1" fillId="2" borderId="11" xfId="0" applyFont="1" applyFill="1" applyBorder="1"/>
    <xf numFmtId="0" fontId="11" fillId="2" borderId="12" xfId="0" applyFont="1" applyFill="1" applyBorder="1"/>
    <xf numFmtId="3" fontId="10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3" fontId="10" fillId="3" borderId="10" xfId="0" applyNumberFormat="1" applyFont="1" applyFill="1" applyBorder="1" applyAlignment="1">
      <alignment horizontal="center"/>
    </xf>
    <xf numFmtId="4" fontId="10" fillId="3" borderId="10" xfId="0" applyNumberFormat="1" applyFont="1" applyFill="1" applyBorder="1"/>
    <xf numFmtId="0" fontId="17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125" zoomScaleNormal="100" workbookViewId="0">
      <selection activeCell="M136" sqref="M136:N136"/>
    </sheetView>
  </sheetViews>
  <sheetFormatPr defaultRowHeight="14.4" x14ac:dyDescent="0.3"/>
  <cols>
    <col min="1" max="1" width="5.109375" customWidth="1"/>
    <col min="2" max="2" width="70.33203125" customWidth="1"/>
    <col min="3" max="3" width="14.109375" customWidth="1"/>
    <col min="4" max="4" width="8.33203125" customWidth="1"/>
    <col min="5" max="5" width="7.6640625" customWidth="1"/>
    <col min="6" max="6" width="11.33203125" bestFit="1" customWidth="1"/>
    <col min="8" max="8" width="11.33203125" bestFit="1" customWidth="1"/>
  </cols>
  <sheetData>
    <row r="1" spans="1:8" ht="32.25" customHeight="1" x14ac:dyDescent="0.3">
      <c r="A1" s="97" t="s">
        <v>152</v>
      </c>
      <c r="B1" s="97"/>
      <c r="C1" s="97"/>
      <c r="D1" s="97"/>
      <c r="E1" s="97"/>
      <c r="F1" s="97"/>
      <c r="G1" s="97"/>
      <c r="H1" s="97"/>
    </row>
    <row r="2" spans="1:8" x14ac:dyDescent="0.3">
      <c r="A2" s="98" t="s">
        <v>151</v>
      </c>
      <c r="B2" s="98"/>
      <c r="C2" s="98"/>
      <c r="D2" s="98"/>
      <c r="E2" s="98"/>
      <c r="F2" s="98"/>
      <c r="G2" s="98"/>
      <c r="H2" s="98"/>
    </row>
    <row r="3" spans="1:8" ht="15.75" thickBot="1" x14ac:dyDescent="0.3"/>
    <row r="4" spans="1:8" ht="98.25" customHeight="1" thickBot="1" x14ac:dyDescent="0.35">
      <c r="A4" s="16" t="s">
        <v>0</v>
      </c>
      <c r="B4" s="17" t="s">
        <v>1</v>
      </c>
      <c r="C4" s="18" t="s">
        <v>146</v>
      </c>
      <c r="D4" s="18" t="s">
        <v>119</v>
      </c>
      <c r="E4" s="18" t="s">
        <v>2</v>
      </c>
      <c r="F4" s="18" t="s">
        <v>120</v>
      </c>
      <c r="G4" s="18" t="s">
        <v>118</v>
      </c>
      <c r="H4" s="18" t="s">
        <v>122</v>
      </c>
    </row>
    <row r="5" spans="1:8" ht="14.25" customHeight="1" thickBot="1" x14ac:dyDescent="0.3">
      <c r="A5" s="19">
        <v>1</v>
      </c>
      <c r="B5" s="20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15.75" customHeight="1" thickBot="1" x14ac:dyDescent="0.35">
      <c r="A6" s="99" t="s">
        <v>3</v>
      </c>
      <c r="B6" s="100"/>
      <c r="C6" s="100"/>
      <c r="D6" s="100"/>
      <c r="E6" s="100"/>
      <c r="F6" s="100"/>
      <c r="G6" s="100"/>
      <c r="H6" s="100"/>
    </row>
    <row r="7" spans="1:8" ht="26.4" customHeight="1" thickBot="1" x14ac:dyDescent="0.35">
      <c r="A7" s="28">
        <v>1</v>
      </c>
      <c r="B7" s="29" t="s">
        <v>4</v>
      </c>
      <c r="C7" s="30" t="s">
        <v>147</v>
      </c>
      <c r="D7" s="31">
        <v>366</v>
      </c>
      <c r="E7" s="30">
        <v>105</v>
      </c>
      <c r="F7" s="48">
        <f>D7*E7</f>
        <v>38430</v>
      </c>
      <c r="G7" s="32">
        <v>84.64</v>
      </c>
      <c r="H7" s="50">
        <f>F7*G7/1000</f>
        <v>3252.7152000000001</v>
      </c>
    </row>
    <row r="8" spans="1:8" ht="41.4" customHeight="1" thickBot="1" x14ac:dyDescent="0.35">
      <c r="A8" s="33">
        <v>2</v>
      </c>
      <c r="B8" s="34" t="s">
        <v>5</v>
      </c>
      <c r="C8" s="35" t="s">
        <v>121</v>
      </c>
      <c r="D8" s="31">
        <v>366</v>
      </c>
      <c r="E8" s="35">
        <v>105</v>
      </c>
      <c r="F8" s="49">
        <f>D8*E8</f>
        <v>38430</v>
      </c>
      <c r="G8" s="37">
        <v>153.1</v>
      </c>
      <c r="H8" s="51">
        <f t="shared" ref="H8:H28" si="0">F8*G8/1000</f>
        <v>5883.6329999999998</v>
      </c>
    </row>
    <row r="9" spans="1:8" ht="57" customHeight="1" x14ac:dyDescent="0.3">
      <c r="A9" s="33">
        <v>3</v>
      </c>
      <c r="B9" s="34" t="s">
        <v>6</v>
      </c>
      <c r="C9" s="35" t="s">
        <v>147</v>
      </c>
      <c r="D9" s="31">
        <v>366</v>
      </c>
      <c r="E9" s="35">
        <v>105</v>
      </c>
      <c r="F9" s="49">
        <f>D9*E9</f>
        <v>38430</v>
      </c>
      <c r="G9" s="37">
        <v>25.52</v>
      </c>
      <c r="H9" s="51">
        <f t="shared" si="0"/>
        <v>980.73360000000002</v>
      </c>
    </row>
    <row r="10" spans="1:8" x14ac:dyDescent="0.3">
      <c r="A10" s="6" t="s">
        <v>7</v>
      </c>
      <c r="B10" s="1" t="s">
        <v>8</v>
      </c>
      <c r="C10" s="2"/>
      <c r="D10" s="4"/>
      <c r="E10" s="2"/>
      <c r="F10" s="4"/>
      <c r="G10" s="2"/>
      <c r="H10" s="22">
        <f t="shared" si="0"/>
        <v>0</v>
      </c>
    </row>
    <row r="11" spans="1:8" ht="14.25" customHeight="1" x14ac:dyDescent="0.3">
      <c r="A11" s="6" t="s">
        <v>7</v>
      </c>
      <c r="B11" s="1" t="s">
        <v>9</v>
      </c>
      <c r="C11" s="2"/>
      <c r="D11" s="4"/>
      <c r="E11" s="2"/>
      <c r="F11" s="4"/>
      <c r="G11" s="2"/>
      <c r="H11" s="22">
        <f t="shared" si="0"/>
        <v>0</v>
      </c>
    </row>
    <row r="12" spans="1:8" ht="13.5" customHeight="1" x14ac:dyDescent="0.3">
      <c r="A12" s="6" t="s">
        <v>7</v>
      </c>
      <c r="B12" s="1" t="s">
        <v>10</v>
      </c>
      <c r="C12" s="2"/>
      <c r="D12" s="4"/>
      <c r="E12" s="2"/>
      <c r="F12" s="4"/>
      <c r="G12" s="2"/>
      <c r="H12" s="22">
        <f t="shared" si="0"/>
        <v>0</v>
      </c>
    </row>
    <row r="13" spans="1:8" ht="12.75" customHeight="1" x14ac:dyDescent="0.3">
      <c r="A13" s="6" t="s">
        <v>7</v>
      </c>
      <c r="B13" s="1" t="s">
        <v>11</v>
      </c>
      <c r="C13" s="2"/>
      <c r="D13" s="4"/>
      <c r="E13" s="2"/>
      <c r="F13" s="4"/>
      <c r="G13" s="2"/>
      <c r="H13" s="22">
        <f t="shared" si="0"/>
        <v>0</v>
      </c>
    </row>
    <row r="14" spans="1:8" ht="15.75" customHeight="1" x14ac:dyDescent="0.3">
      <c r="A14" s="6" t="s">
        <v>7</v>
      </c>
      <c r="B14" s="1" t="s">
        <v>12</v>
      </c>
      <c r="C14" s="2"/>
      <c r="D14" s="4"/>
      <c r="E14" s="2"/>
      <c r="F14" s="4"/>
      <c r="G14" s="2"/>
      <c r="H14" s="22">
        <f t="shared" si="0"/>
        <v>0</v>
      </c>
    </row>
    <row r="15" spans="1:8" ht="15.75" customHeight="1" x14ac:dyDescent="0.3">
      <c r="A15" s="33">
        <v>4</v>
      </c>
      <c r="B15" s="34" t="s">
        <v>13</v>
      </c>
      <c r="C15" s="35" t="s">
        <v>128</v>
      </c>
      <c r="D15" s="36">
        <v>732</v>
      </c>
      <c r="E15" s="35">
        <v>105</v>
      </c>
      <c r="F15" s="49">
        <f t="shared" ref="F15:F16" si="1">D15*E15</f>
        <v>76860</v>
      </c>
      <c r="G15" s="37">
        <v>51.03</v>
      </c>
      <c r="H15" s="51">
        <f t="shared" si="0"/>
        <v>3922.1658000000002</v>
      </c>
    </row>
    <row r="16" spans="1:8" ht="29.25" customHeight="1" x14ac:dyDescent="0.3">
      <c r="A16" s="33">
        <v>5</v>
      </c>
      <c r="B16" s="34" t="s">
        <v>14</v>
      </c>
      <c r="C16" s="35" t="s">
        <v>126</v>
      </c>
      <c r="D16" s="36">
        <v>144</v>
      </c>
      <c r="E16" s="35">
        <v>105</v>
      </c>
      <c r="F16" s="49">
        <f t="shared" si="1"/>
        <v>15120</v>
      </c>
      <c r="G16" s="37">
        <v>12.76</v>
      </c>
      <c r="H16" s="51">
        <f t="shared" si="0"/>
        <v>192.93119999999999</v>
      </c>
    </row>
    <row r="17" spans="1:11" ht="13.5" customHeight="1" x14ac:dyDescent="0.3">
      <c r="A17" s="6" t="s">
        <v>7</v>
      </c>
      <c r="B17" s="1" t="s">
        <v>15</v>
      </c>
      <c r="C17" s="2"/>
      <c r="D17" s="4"/>
      <c r="E17" s="2"/>
      <c r="F17" s="4">
        <f t="shared" ref="F17:F27" si="2">D17*E17</f>
        <v>0</v>
      </c>
      <c r="G17" s="2"/>
      <c r="H17" s="22">
        <f t="shared" si="0"/>
        <v>0</v>
      </c>
    </row>
    <row r="18" spans="1:11" ht="30" customHeight="1" x14ac:dyDescent="0.3">
      <c r="A18" s="6" t="s">
        <v>7</v>
      </c>
      <c r="B18" s="1" t="s">
        <v>16</v>
      </c>
      <c r="C18" s="2"/>
      <c r="D18" s="4"/>
      <c r="E18" s="2"/>
      <c r="F18" s="4">
        <f t="shared" si="2"/>
        <v>0</v>
      </c>
      <c r="G18" s="2"/>
      <c r="H18" s="22">
        <f t="shared" si="0"/>
        <v>0</v>
      </c>
    </row>
    <row r="19" spans="1:11" ht="15" customHeight="1" x14ac:dyDescent="0.3">
      <c r="A19" s="33">
        <v>6</v>
      </c>
      <c r="B19" s="34" t="s">
        <v>17</v>
      </c>
      <c r="C19" s="35" t="s">
        <v>147</v>
      </c>
      <c r="D19" s="36">
        <v>366</v>
      </c>
      <c r="E19" s="35">
        <v>105</v>
      </c>
      <c r="F19" s="49">
        <f t="shared" si="2"/>
        <v>38430</v>
      </c>
      <c r="G19" s="37">
        <v>33.06</v>
      </c>
      <c r="H19" s="51">
        <f t="shared" si="0"/>
        <v>1270.4958000000001</v>
      </c>
    </row>
    <row r="20" spans="1:11" ht="14.25" customHeight="1" x14ac:dyDescent="0.3">
      <c r="A20" s="33">
        <v>7</v>
      </c>
      <c r="B20" s="34" t="s">
        <v>18</v>
      </c>
      <c r="C20" s="35" t="s">
        <v>153</v>
      </c>
      <c r="D20" s="36">
        <v>1800</v>
      </c>
      <c r="E20" s="35">
        <v>40</v>
      </c>
      <c r="F20" s="49">
        <f t="shared" si="2"/>
        <v>72000</v>
      </c>
      <c r="G20" s="37">
        <v>63.79</v>
      </c>
      <c r="H20" s="51">
        <f t="shared" si="0"/>
        <v>4592.88</v>
      </c>
    </row>
    <row r="21" spans="1:11" ht="27" customHeight="1" x14ac:dyDescent="0.3">
      <c r="A21" s="33">
        <v>8</v>
      </c>
      <c r="B21" s="76" t="s">
        <v>19</v>
      </c>
      <c r="C21" s="35" t="s">
        <v>125</v>
      </c>
      <c r="D21" s="36">
        <v>96</v>
      </c>
      <c r="E21" s="35">
        <v>70</v>
      </c>
      <c r="F21" s="49">
        <f t="shared" si="2"/>
        <v>6720</v>
      </c>
      <c r="G21" s="37">
        <v>12.34</v>
      </c>
      <c r="H21" s="51">
        <f t="shared" si="0"/>
        <v>82.924800000000005</v>
      </c>
    </row>
    <row r="22" spans="1:11" ht="25.5" customHeight="1" x14ac:dyDescent="0.3">
      <c r="A22" s="33">
        <v>9</v>
      </c>
      <c r="B22" s="34" t="s">
        <v>20</v>
      </c>
      <c r="C22" s="35" t="s">
        <v>147</v>
      </c>
      <c r="D22" s="36">
        <v>366</v>
      </c>
      <c r="E22" s="35">
        <v>40</v>
      </c>
      <c r="F22" s="49">
        <f t="shared" si="2"/>
        <v>14640</v>
      </c>
      <c r="G22" s="37">
        <v>51.03</v>
      </c>
      <c r="H22" s="51">
        <f t="shared" si="0"/>
        <v>747.07920000000001</v>
      </c>
    </row>
    <row r="23" spans="1:11" x14ac:dyDescent="0.3">
      <c r="A23" s="6" t="s">
        <v>7</v>
      </c>
      <c r="B23" s="1" t="s">
        <v>21</v>
      </c>
      <c r="C23" s="2"/>
      <c r="D23" s="4"/>
      <c r="E23" s="2"/>
      <c r="F23" s="4">
        <f t="shared" si="2"/>
        <v>0</v>
      </c>
      <c r="G23" s="2"/>
      <c r="H23" s="22">
        <f t="shared" si="0"/>
        <v>0</v>
      </c>
    </row>
    <row r="24" spans="1:11" x14ac:dyDescent="0.3">
      <c r="A24" s="6" t="s">
        <v>7</v>
      </c>
      <c r="B24" s="1" t="s">
        <v>22</v>
      </c>
      <c r="C24" s="2"/>
      <c r="D24" s="4"/>
      <c r="E24" s="2"/>
      <c r="F24" s="4">
        <f t="shared" si="2"/>
        <v>0</v>
      </c>
      <c r="G24" s="2"/>
      <c r="H24" s="22">
        <f t="shared" si="0"/>
        <v>0</v>
      </c>
    </row>
    <row r="25" spans="1:11" x14ac:dyDescent="0.3">
      <c r="A25" s="6" t="s">
        <v>7</v>
      </c>
      <c r="B25" s="1" t="s">
        <v>23</v>
      </c>
      <c r="C25" s="2"/>
      <c r="D25" s="4"/>
      <c r="E25" s="2"/>
      <c r="F25" s="4">
        <f t="shared" si="2"/>
        <v>0</v>
      </c>
      <c r="G25" s="2"/>
      <c r="H25" s="22">
        <f t="shared" si="0"/>
        <v>0</v>
      </c>
    </row>
    <row r="26" spans="1:11" x14ac:dyDescent="0.3">
      <c r="A26" s="6" t="s">
        <v>7</v>
      </c>
      <c r="B26" s="1" t="s">
        <v>24</v>
      </c>
      <c r="C26" s="2"/>
      <c r="D26" s="4"/>
      <c r="E26" s="2"/>
      <c r="F26" s="4">
        <f t="shared" si="2"/>
        <v>0</v>
      </c>
      <c r="G26" s="2"/>
      <c r="H26" s="22">
        <f t="shared" si="0"/>
        <v>0</v>
      </c>
    </row>
    <row r="27" spans="1:11" x14ac:dyDescent="0.3">
      <c r="A27" s="6" t="s">
        <v>7</v>
      </c>
      <c r="B27" s="1" t="s">
        <v>25</v>
      </c>
      <c r="C27" s="2"/>
      <c r="D27" s="4"/>
      <c r="E27" s="2"/>
      <c r="F27" s="4">
        <f t="shared" si="2"/>
        <v>0</v>
      </c>
      <c r="G27" s="2"/>
      <c r="H27" s="22">
        <f t="shared" si="0"/>
        <v>0</v>
      </c>
    </row>
    <row r="28" spans="1:11" ht="26.25" customHeight="1" thickBot="1" x14ac:dyDescent="0.35">
      <c r="A28" s="38">
        <v>10</v>
      </c>
      <c r="B28" s="39" t="s">
        <v>26</v>
      </c>
      <c r="C28" s="35" t="s">
        <v>148</v>
      </c>
      <c r="D28" s="41">
        <v>96</v>
      </c>
      <c r="E28" s="40">
        <v>68</v>
      </c>
      <c r="F28" s="49">
        <f>D28*E28</f>
        <v>6528</v>
      </c>
      <c r="G28" s="42">
        <v>12.76</v>
      </c>
      <c r="H28" s="78">
        <f t="shared" si="0"/>
        <v>83.297280000000001</v>
      </c>
    </row>
    <row r="29" spans="1:11" ht="15" thickBot="1" x14ac:dyDescent="0.35">
      <c r="A29" s="43"/>
      <c r="B29" s="44" t="s">
        <v>122</v>
      </c>
      <c r="C29" s="45"/>
      <c r="D29" s="46"/>
      <c r="E29" s="45"/>
      <c r="F29" s="77">
        <f>F22+F21+F20+F19+F16+F15+F9+F8+F7+F28</f>
        <v>345588</v>
      </c>
      <c r="G29" s="47"/>
      <c r="H29" s="53">
        <f>H28+H22+H21+H20+H19+H16+H15+H9+H8+H7</f>
        <v>21008.855879999996</v>
      </c>
    </row>
    <row r="30" spans="1:11" ht="15.75" customHeight="1" thickBot="1" x14ac:dyDescent="0.35">
      <c r="A30" s="95" t="s">
        <v>27</v>
      </c>
      <c r="B30" s="96"/>
      <c r="C30" s="96"/>
      <c r="D30" s="96"/>
      <c r="E30" s="96"/>
      <c r="F30" s="96"/>
      <c r="G30" s="96"/>
      <c r="H30" s="96"/>
    </row>
    <row r="31" spans="1:11" ht="51.75" customHeight="1" x14ac:dyDescent="0.3">
      <c r="A31" s="28">
        <v>1</v>
      </c>
      <c r="B31" s="29" t="s">
        <v>129</v>
      </c>
      <c r="C31" s="30" t="s">
        <v>147</v>
      </c>
      <c r="D31" s="31">
        <v>366</v>
      </c>
      <c r="E31" s="30">
        <v>105</v>
      </c>
      <c r="F31" s="49">
        <f>D31*E31</f>
        <v>38430</v>
      </c>
      <c r="G31" s="32">
        <v>23.22</v>
      </c>
      <c r="H31" s="50">
        <f>F31*G31/1000</f>
        <v>892.34460000000001</v>
      </c>
    </row>
    <row r="32" spans="1:11" x14ac:dyDescent="0.3">
      <c r="A32" s="6" t="s">
        <v>7</v>
      </c>
      <c r="B32" s="1" t="s">
        <v>28</v>
      </c>
      <c r="C32" s="89"/>
      <c r="D32" s="4"/>
      <c r="E32" s="2"/>
      <c r="F32" s="4">
        <f t="shared" ref="F32:H97" si="3">D32*E32</f>
        <v>0</v>
      </c>
      <c r="G32" s="3"/>
      <c r="H32" s="22">
        <f t="shared" ref="H32:H78" si="4">F32*G32</f>
        <v>0</v>
      </c>
      <c r="I32" s="88"/>
      <c r="J32" s="88"/>
      <c r="K32" s="88"/>
    </row>
    <row r="33" spans="1:9" x14ac:dyDescent="0.3">
      <c r="A33" s="6" t="s">
        <v>7</v>
      </c>
      <c r="B33" s="1" t="s">
        <v>29</v>
      </c>
      <c r="C33" s="2"/>
      <c r="D33" s="4"/>
      <c r="E33" s="2"/>
      <c r="F33" s="4">
        <f t="shared" si="3"/>
        <v>0</v>
      </c>
      <c r="G33" s="3"/>
      <c r="H33" s="22">
        <f t="shared" si="4"/>
        <v>0</v>
      </c>
    </row>
    <row r="34" spans="1:9" x14ac:dyDescent="0.3">
      <c r="A34" s="6" t="s">
        <v>7</v>
      </c>
      <c r="B34" s="1" t="s">
        <v>130</v>
      </c>
      <c r="C34" s="2"/>
      <c r="D34" s="4"/>
      <c r="E34" s="2"/>
      <c r="F34" s="4">
        <f t="shared" si="3"/>
        <v>0</v>
      </c>
      <c r="G34" s="3"/>
      <c r="H34" s="22">
        <f t="shared" si="4"/>
        <v>0</v>
      </c>
    </row>
    <row r="35" spans="1:9" x14ac:dyDescent="0.3">
      <c r="A35" s="6" t="s">
        <v>7</v>
      </c>
      <c r="B35" s="1" t="s">
        <v>30</v>
      </c>
      <c r="C35" s="2"/>
      <c r="D35" s="4"/>
      <c r="E35" s="2"/>
      <c r="F35" s="4">
        <f t="shared" si="3"/>
        <v>0</v>
      </c>
      <c r="G35" s="3"/>
      <c r="H35" s="22">
        <f t="shared" si="4"/>
        <v>0</v>
      </c>
    </row>
    <row r="36" spans="1:9" ht="13.5" customHeight="1" x14ac:dyDescent="0.3">
      <c r="A36" s="6" t="s">
        <v>7</v>
      </c>
      <c r="B36" s="1" t="s">
        <v>31</v>
      </c>
      <c r="C36" s="2"/>
      <c r="D36" s="4"/>
      <c r="E36" s="2"/>
      <c r="F36" s="4">
        <f t="shared" si="3"/>
        <v>0</v>
      </c>
      <c r="G36" s="3"/>
      <c r="H36" s="22">
        <f t="shared" si="4"/>
        <v>0</v>
      </c>
    </row>
    <row r="37" spans="1:9" x14ac:dyDescent="0.3">
      <c r="A37" s="6" t="s">
        <v>7</v>
      </c>
      <c r="B37" s="10" t="s">
        <v>32</v>
      </c>
      <c r="C37" s="2"/>
      <c r="D37" s="4"/>
      <c r="E37" s="2"/>
      <c r="F37" s="4">
        <f t="shared" si="3"/>
        <v>0</v>
      </c>
      <c r="G37" s="3"/>
      <c r="H37" s="22">
        <f t="shared" si="4"/>
        <v>0</v>
      </c>
    </row>
    <row r="38" spans="1:9" ht="13.5" customHeight="1" x14ac:dyDescent="0.3">
      <c r="A38" s="6" t="s">
        <v>7</v>
      </c>
      <c r="B38" s="1" t="s">
        <v>33</v>
      </c>
      <c r="C38" s="2"/>
      <c r="D38" s="4"/>
      <c r="E38" s="2"/>
      <c r="F38" s="4">
        <f t="shared" si="3"/>
        <v>0</v>
      </c>
      <c r="G38" s="3"/>
      <c r="H38" s="22">
        <f t="shared" si="4"/>
        <v>0</v>
      </c>
    </row>
    <row r="39" spans="1:9" ht="15" customHeight="1" x14ac:dyDescent="0.3">
      <c r="A39" s="6" t="s">
        <v>7</v>
      </c>
      <c r="B39" s="1" t="s">
        <v>34</v>
      </c>
      <c r="C39" s="2"/>
      <c r="D39" s="4"/>
      <c r="E39" s="2"/>
      <c r="F39" s="4">
        <f t="shared" si="3"/>
        <v>0</v>
      </c>
      <c r="G39" s="3"/>
      <c r="H39" s="22">
        <f t="shared" si="4"/>
        <v>0</v>
      </c>
    </row>
    <row r="40" spans="1:9" x14ac:dyDescent="0.3">
      <c r="A40" s="6" t="s">
        <v>7</v>
      </c>
      <c r="B40" s="1" t="s">
        <v>35</v>
      </c>
      <c r="C40" s="2"/>
      <c r="D40" s="4"/>
      <c r="E40" s="2"/>
      <c r="F40" s="4">
        <f t="shared" si="3"/>
        <v>0</v>
      </c>
      <c r="G40" s="3"/>
      <c r="H40" s="22">
        <f t="shared" si="4"/>
        <v>0</v>
      </c>
    </row>
    <row r="41" spans="1:9" x14ac:dyDescent="0.3">
      <c r="A41" s="6" t="s">
        <v>7</v>
      </c>
      <c r="B41" s="1" t="s">
        <v>36</v>
      </c>
      <c r="C41" s="2"/>
      <c r="D41" s="4"/>
      <c r="E41" s="2"/>
      <c r="F41" s="4">
        <f t="shared" si="3"/>
        <v>0</v>
      </c>
      <c r="G41" s="3"/>
      <c r="H41" s="22">
        <f t="shared" si="4"/>
        <v>0</v>
      </c>
    </row>
    <row r="42" spans="1:9" ht="15" customHeight="1" x14ac:dyDescent="0.3">
      <c r="A42" s="6" t="s">
        <v>7</v>
      </c>
      <c r="B42" s="1" t="s">
        <v>37</v>
      </c>
      <c r="C42" s="90"/>
      <c r="D42" s="4"/>
      <c r="E42" s="2"/>
      <c r="F42" s="4">
        <f t="shared" si="3"/>
        <v>0</v>
      </c>
      <c r="G42" s="3"/>
      <c r="H42" s="22">
        <f t="shared" si="4"/>
        <v>0</v>
      </c>
      <c r="I42" s="91"/>
    </row>
    <row r="43" spans="1:9" ht="30" customHeight="1" x14ac:dyDescent="0.3">
      <c r="A43" s="33">
        <v>2</v>
      </c>
      <c r="B43" s="34" t="s">
        <v>38</v>
      </c>
      <c r="C43" s="35" t="s">
        <v>149</v>
      </c>
      <c r="D43" s="36">
        <v>366</v>
      </c>
      <c r="E43" s="35">
        <v>48</v>
      </c>
      <c r="F43" s="49">
        <f>D43*E43</f>
        <v>17568</v>
      </c>
      <c r="G43" s="37">
        <v>129.99</v>
      </c>
      <c r="H43" s="51">
        <f>F43*G43/1000</f>
        <v>2283.6643200000003</v>
      </c>
    </row>
    <row r="44" spans="1:9" x14ac:dyDescent="0.3">
      <c r="A44" s="6" t="s">
        <v>7</v>
      </c>
      <c r="B44" s="1" t="s">
        <v>39</v>
      </c>
      <c r="C44" s="2"/>
      <c r="D44" s="4"/>
      <c r="E44" s="2"/>
      <c r="F44" s="4">
        <f t="shared" si="3"/>
        <v>0</v>
      </c>
      <c r="G44" s="3"/>
      <c r="H44" s="22">
        <f t="shared" si="4"/>
        <v>0</v>
      </c>
    </row>
    <row r="45" spans="1:9" x14ac:dyDescent="0.3">
      <c r="A45" s="6" t="s">
        <v>7</v>
      </c>
      <c r="B45" s="1" t="s">
        <v>40</v>
      </c>
      <c r="C45" s="2"/>
      <c r="D45" s="4"/>
      <c r="E45" s="2"/>
      <c r="F45" s="4">
        <f t="shared" si="3"/>
        <v>0</v>
      </c>
      <c r="G45" s="3"/>
      <c r="H45" s="22">
        <f t="shared" si="4"/>
        <v>0</v>
      </c>
    </row>
    <row r="46" spans="1:9" x14ac:dyDescent="0.3">
      <c r="A46" s="12" t="s">
        <v>7</v>
      </c>
      <c r="B46" s="10" t="s">
        <v>41</v>
      </c>
      <c r="C46" s="2"/>
      <c r="D46" s="4"/>
      <c r="E46" s="2"/>
      <c r="F46" s="4">
        <f t="shared" si="3"/>
        <v>0</v>
      </c>
      <c r="G46" s="3"/>
      <c r="H46" s="22">
        <f t="shared" si="4"/>
        <v>0</v>
      </c>
    </row>
    <row r="47" spans="1:9" ht="25.5" customHeight="1" x14ac:dyDescent="0.3">
      <c r="A47" s="33">
        <v>3</v>
      </c>
      <c r="B47" s="34" t="s">
        <v>42</v>
      </c>
      <c r="C47" s="35" t="s">
        <v>147</v>
      </c>
      <c r="D47" s="36">
        <v>366</v>
      </c>
      <c r="E47" s="35">
        <v>105</v>
      </c>
      <c r="F47" s="49">
        <f t="shared" si="3"/>
        <v>38430</v>
      </c>
      <c r="G47" s="37">
        <v>49.75</v>
      </c>
      <c r="H47" s="51">
        <f>F47*G47/1000</f>
        <v>1911.8924999999999</v>
      </c>
    </row>
    <row r="48" spans="1:9" ht="53.25" customHeight="1" x14ac:dyDescent="0.3">
      <c r="A48" s="33">
        <v>4</v>
      </c>
      <c r="B48" s="34" t="s">
        <v>43</v>
      </c>
      <c r="C48" s="35" t="s">
        <v>123</v>
      </c>
      <c r="D48" s="36">
        <v>240</v>
      </c>
      <c r="E48" s="35">
        <v>105</v>
      </c>
      <c r="F48" s="49">
        <f t="shared" si="3"/>
        <v>25200</v>
      </c>
      <c r="G48" s="37">
        <v>65.67</v>
      </c>
      <c r="H48" s="51">
        <f>F48*G48/1000</f>
        <v>1654.884</v>
      </c>
    </row>
    <row r="49" spans="1:9" x14ac:dyDescent="0.3">
      <c r="A49" s="33">
        <v>5</v>
      </c>
      <c r="B49" s="34" t="s">
        <v>44</v>
      </c>
      <c r="C49" s="35" t="s">
        <v>125</v>
      </c>
      <c r="D49" s="36">
        <v>144</v>
      </c>
      <c r="E49" s="35">
        <v>105</v>
      </c>
      <c r="F49" s="49">
        <f t="shared" si="3"/>
        <v>15120</v>
      </c>
      <c r="G49" s="37">
        <v>99.5</v>
      </c>
      <c r="H49" s="51">
        <f>F49*G49/1000</f>
        <v>1504.44</v>
      </c>
    </row>
    <row r="50" spans="1:9" x14ac:dyDescent="0.3">
      <c r="A50" s="33">
        <v>6</v>
      </c>
      <c r="B50" s="34" t="s">
        <v>45</v>
      </c>
      <c r="C50" s="35" t="s">
        <v>123</v>
      </c>
      <c r="D50" s="36">
        <v>240</v>
      </c>
      <c r="E50" s="35">
        <v>105</v>
      </c>
      <c r="F50" s="49">
        <f t="shared" si="3"/>
        <v>25200</v>
      </c>
      <c r="G50" s="37">
        <v>38.270000000000003</v>
      </c>
      <c r="H50" s="51">
        <f>F50*G50/1000</f>
        <v>964.40400000000011</v>
      </c>
    </row>
    <row r="51" spans="1:9" x14ac:dyDescent="0.3">
      <c r="A51" s="6" t="s">
        <v>7</v>
      </c>
      <c r="B51" s="1" t="s">
        <v>46</v>
      </c>
      <c r="C51" s="2"/>
      <c r="D51" s="4"/>
      <c r="E51" s="2"/>
      <c r="F51" s="4">
        <f t="shared" si="3"/>
        <v>0</v>
      </c>
      <c r="G51" s="3"/>
      <c r="H51" s="22">
        <f t="shared" si="4"/>
        <v>0</v>
      </c>
    </row>
    <row r="52" spans="1:9" ht="15.75" customHeight="1" x14ac:dyDescent="0.3">
      <c r="A52" s="6" t="s">
        <v>7</v>
      </c>
      <c r="B52" s="1" t="s">
        <v>131</v>
      </c>
      <c r="C52" s="2"/>
      <c r="D52" s="4"/>
      <c r="E52" s="2"/>
      <c r="F52" s="4">
        <f t="shared" si="3"/>
        <v>0</v>
      </c>
      <c r="G52" s="3"/>
      <c r="H52" s="22">
        <f t="shared" si="4"/>
        <v>0</v>
      </c>
    </row>
    <row r="53" spans="1:9" ht="16.5" customHeight="1" x14ac:dyDescent="0.3">
      <c r="A53" s="6" t="s">
        <v>7</v>
      </c>
      <c r="B53" s="1" t="s">
        <v>132</v>
      </c>
      <c r="C53" s="2"/>
      <c r="D53" s="4"/>
      <c r="E53" s="2"/>
      <c r="F53" s="4">
        <f t="shared" si="3"/>
        <v>0</v>
      </c>
      <c r="G53" s="3"/>
      <c r="H53" s="22">
        <f t="shared" si="4"/>
        <v>0</v>
      </c>
    </row>
    <row r="54" spans="1:9" x14ac:dyDescent="0.3">
      <c r="A54" s="6" t="s">
        <v>7</v>
      </c>
      <c r="B54" s="1" t="s">
        <v>47</v>
      </c>
      <c r="C54" s="2"/>
      <c r="D54" s="4"/>
      <c r="E54" s="2"/>
      <c r="F54" s="4">
        <f t="shared" si="3"/>
        <v>0</v>
      </c>
      <c r="G54" s="3"/>
      <c r="H54" s="22">
        <f t="shared" si="4"/>
        <v>0</v>
      </c>
    </row>
    <row r="55" spans="1:9" ht="35.4" customHeight="1" x14ac:dyDescent="0.3">
      <c r="A55" s="33">
        <v>7</v>
      </c>
      <c r="B55" s="34" t="s">
        <v>48</v>
      </c>
      <c r="C55" s="35" t="s">
        <v>150</v>
      </c>
      <c r="D55" s="36">
        <v>366</v>
      </c>
      <c r="E55" s="35">
        <v>105</v>
      </c>
      <c r="F55" s="49">
        <f t="shared" si="3"/>
        <v>38430</v>
      </c>
      <c r="G55" s="37">
        <v>49.75</v>
      </c>
      <c r="H55" s="51">
        <f>F55*G55/1000</f>
        <v>1911.8924999999999</v>
      </c>
    </row>
    <row r="56" spans="1:9" ht="25.5" customHeight="1" x14ac:dyDescent="0.3">
      <c r="A56" s="33">
        <v>8</v>
      </c>
      <c r="B56" s="34" t="s">
        <v>133</v>
      </c>
      <c r="C56" s="35" t="s">
        <v>125</v>
      </c>
      <c r="D56" s="36">
        <v>144</v>
      </c>
      <c r="E56" s="35">
        <v>105</v>
      </c>
      <c r="F56" s="49">
        <f t="shared" si="3"/>
        <v>15120</v>
      </c>
      <c r="G56" s="37">
        <v>32.5</v>
      </c>
      <c r="H56" s="51">
        <f>F56*G56/1000</f>
        <v>491.4</v>
      </c>
    </row>
    <row r="57" spans="1:9" x14ac:dyDescent="0.3">
      <c r="A57" s="6" t="s">
        <v>7</v>
      </c>
      <c r="B57" s="1" t="s">
        <v>49</v>
      </c>
      <c r="C57" s="2"/>
      <c r="D57" s="4"/>
      <c r="E57" s="2"/>
      <c r="F57" s="4">
        <f t="shared" si="3"/>
        <v>0</v>
      </c>
      <c r="G57" s="3"/>
      <c r="H57" s="22">
        <f t="shared" si="4"/>
        <v>0</v>
      </c>
    </row>
    <row r="58" spans="1:9" ht="12.75" customHeight="1" x14ac:dyDescent="0.3">
      <c r="A58" s="6" t="s">
        <v>7</v>
      </c>
      <c r="B58" s="1" t="s">
        <v>50</v>
      </c>
      <c r="C58" s="2"/>
      <c r="D58" s="4"/>
      <c r="E58" s="2"/>
      <c r="F58" s="4">
        <f t="shared" si="3"/>
        <v>0</v>
      </c>
      <c r="G58" s="3"/>
      <c r="H58" s="22">
        <f t="shared" si="4"/>
        <v>0</v>
      </c>
    </row>
    <row r="59" spans="1:9" ht="16.5" customHeight="1" x14ac:dyDescent="0.3">
      <c r="A59" s="6" t="s">
        <v>7</v>
      </c>
      <c r="B59" s="1" t="s">
        <v>51</v>
      </c>
      <c r="C59" s="2"/>
      <c r="D59" s="4"/>
      <c r="E59" s="2"/>
      <c r="F59" s="4">
        <f t="shared" si="3"/>
        <v>0</v>
      </c>
      <c r="G59" s="3"/>
      <c r="H59" s="22">
        <f t="shared" si="4"/>
        <v>0</v>
      </c>
    </row>
    <row r="60" spans="1:9" x14ac:dyDescent="0.3">
      <c r="A60" s="6" t="s">
        <v>7</v>
      </c>
      <c r="B60" s="1" t="s">
        <v>52</v>
      </c>
      <c r="C60" s="2"/>
      <c r="D60" s="4"/>
      <c r="E60" s="2"/>
      <c r="F60" s="4">
        <f t="shared" si="3"/>
        <v>0</v>
      </c>
      <c r="G60" s="3"/>
      <c r="H60" s="22">
        <f t="shared" si="4"/>
        <v>0</v>
      </c>
    </row>
    <row r="61" spans="1:9" x14ac:dyDescent="0.3">
      <c r="A61" s="5" t="s">
        <v>7</v>
      </c>
      <c r="B61" s="10" t="s">
        <v>53</v>
      </c>
      <c r="C61" s="2"/>
      <c r="D61" s="4"/>
      <c r="E61" s="2"/>
      <c r="F61" s="4">
        <f t="shared" si="3"/>
        <v>0</v>
      </c>
      <c r="G61" s="3"/>
      <c r="H61" s="22">
        <f t="shared" si="4"/>
        <v>0</v>
      </c>
    </row>
    <row r="62" spans="1:9" x14ac:dyDescent="0.3">
      <c r="A62" s="13" t="s">
        <v>7</v>
      </c>
      <c r="B62" s="10" t="s">
        <v>54</v>
      </c>
      <c r="C62" s="92"/>
      <c r="D62" s="4"/>
      <c r="E62" s="2"/>
      <c r="F62" s="4">
        <f t="shared" si="3"/>
        <v>0</v>
      </c>
      <c r="G62" s="3"/>
      <c r="H62" s="22">
        <f t="shared" si="4"/>
        <v>0</v>
      </c>
      <c r="I62" s="79"/>
    </row>
    <row r="63" spans="1:9" ht="28.5" customHeight="1" x14ac:dyDescent="0.3">
      <c r="A63" s="33">
        <v>9</v>
      </c>
      <c r="B63" s="34" t="s">
        <v>55</v>
      </c>
      <c r="C63" s="35" t="s">
        <v>124</v>
      </c>
      <c r="D63" s="36">
        <v>366</v>
      </c>
      <c r="E63" s="35">
        <v>105</v>
      </c>
      <c r="F63" s="49">
        <f t="shared" si="3"/>
        <v>38430</v>
      </c>
      <c r="G63" s="37">
        <v>13.96</v>
      </c>
      <c r="H63" s="51">
        <f>F63*G63/1000</f>
        <v>536.4828</v>
      </c>
    </row>
    <row r="64" spans="1:9" ht="26.4" x14ac:dyDescent="0.3">
      <c r="A64" s="33">
        <v>10</v>
      </c>
      <c r="B64" s="34" t="s">
        <v>56</v>
      </c>
      <c r="C64" s="35" t="s">
        <v>150</v>
      </c>
      <c r="D64" s="36">
        <v>5</v>
      </c>
      <c r="E64" s="35">
        <v>105</v>
      </c>
      <c r="F64" s="49">
        <f t="shared" si="3"/>
        <v>525</v>
      </c>
      <c r="G64" s="37">
        <v>129.99</v>
      </c>
      <c r="H64" s="51">
        <f>F64*G64/1000</f>
        <v>68.244749999999996</v>
      </c>
    </row>
    <row r="65" spans="1:8" x14ac:dyDescent="0.3">
      <c r="A65" s="13" t="s">
        <v>7</v>
      </c>
      <c r="B65" s="1" t="s">
        <v>57</v>
      </c>
      <c r="C65" s="11"/>
      <c r="D65" s="4"/>
      <c r="E65" s="2"/>
      <c r="F65" s="4">
        <f t="shared" si="3"/>
        <v>0</v>
      </c>
      <c r="G65" s="3"/>
      <c r="H65" s="22">
        <f t="shared" si="4"/>
        <v>0</v>
      </c>
    </row>
    <row r="66" spans="1:8" ht="25.5" customHeight="1" x14ac:dyDescent="0.3">
      <c r="A66" s="6" t="s">
        <v>7</v>
      </c>
      <c r="B66" s="1" t="s">
        <v>58</v>
      </c>
      <c r="C66" s="11"/>
      <c r="D66" s="4"/>
      <c r="E66" s="2"/>
      <c r="F66" s="4">
        <f t="shared" si="3"/>
        <v>0</v>
      </c>
      <c r="G66" s="3"/>
      <c r="H66" s="22">
        <f t="shared" si="4"/>
        <v>0</v>
      </c>
    </row>
    <row r="67" spans="1:8" ht="25.5" customHeight="1" x14ac:dyDescent="0.3">
      <c r="A67" s="13" t="s">
        <v>7</v>
      </c>
      <c r="B67" s="10" t="s">
        <v>59</v>
      </c>
      <c r="C67" s="11"/>
      <c r="D67" s="4"/>
      <c r="E67" s="2"/>
      <c r="F67" s="4">
        <f t="shared" si="3"/>
        <v>0</v>
      </c>
      <c r="G67" s="3"/>
      <c r="H67" s="22">
        <f t="shared" si="4"/>
        <v>0</v>
      </c>
    </row>
    <row r="68" spans="1:8" ht="22.8" customHeight="1" x14ac:dyDescent="0.3">
      <c r="A68" s="33">
        <v>11</v>
      </c>
      <c r="B68" s="34" t="s">
        <v>60</v>
      </c>
      <c r="C68" s="35" t="s">
        <v>137</v>
      </c>
      <c r="D68" s="36">
        <v>1</v>
      </c>
      <c r="E68" s="35">
        <v>25</v>
      </c>
      <c r="F68" s="49">
        <f t="shared" si="3"/>
        <v>25</v>
      </c>
      <c r="G68" s="37">
        <v>131.94</v>
      </c>
      <c r="H68" s="51">
        <f>F68*G68/1000</f>
        <v>3.2985000000000002</v>
      </c>
    </row>
    <row r="69" spans="1:8" ht="0.6" customHeight="1" x14ac:dyDescent="0.3">
      <c r="A69" s="33"/>
      <c r="B69" s="34"/>
      <c r="C69" s="35"/>
      <c r="D69" s="36"/>
      <c r="E69" s="35"/>
      <c r="F69" s="49">
        <v>0</v>
      </c>
      <c r="G69" s="37"/>
      <c r="H69" s="51"/>
    </row>
    <row r="70" spans="1:8" ht="29.4" customHeight="1" x14ac:dyDescent="0.3">
      <c r="A70" s="33">
        <v>12</v>
      </c>
      <c r="B70" s="34" t="s">
        <v>61</v>
      </c>
      <c r="C70" s="35" t="s">
        <v>135</v>
      </c>
      <c r="D70" s="36">
        <v>1080</v>
      </c>
      <c r="E70" s="35">
        <v>40</v>
      </c>
      <c r="F70" s="49">
        <f t="shared" si="3"/>
        <v>43200</v>
      </c>
      <c r="G70" s="37">
        <v>49.75</v>
      </c>
      <c r="H70" s="51">
        <f>F70*G70/1000</f>
        <v>2149.1999999999998</v>
      </c>
    </row>
    <row r="71" spans="1:8" ht="30.75" customHeight="1" thickBot="1" x14ac:dyDescent="0.35">
      <c r="A71" s="38">
        <v>13</v>
      </c>
      <c r="B71" s="39" t="s">
        <v>134</v>
      </c>
      <c r="C71" s="40" t="s">
        <v>136</v>
      </c>
      <c r="D71" s="41">
        <v>1</v>
      </c>
      <c r="E71" s="40">
        <v>105</v>
      </c>
      <c r="F71" s="49">
        <f t="shared" si="3"/>
        <v>105</v>
      </c>
      <c r="G71" s="42">
        <v>198.99</v>
      </c>
      <c r="H71" s="52">
        <f>F71*G71/1000</f>
        <v>20.89395</v>
      </c>
    </row>
    <row r="72" spans="1:8" ht="17.25" customHeight="1" thickBot="1" x14ac:dyDescent="0.35">
      <c r="A72" s="43"/>
      <c r="B72" s="44" t="s">
        <v>122</v>
      </c>
      <c r="C72" s="45"/>
      <c r="D72" s="46"/>
      <c r="E72" s="45"/>
      <c r="F72" s="77">
        <f>F71+F70+F68+F64+F63+F56+F55+F50+F49+F48+F47+F43+F31+F69</f>
        <v>295783</v>
      </c>
      <c r="G72" s="47"/>
      <c r="H72" s="53">
        <f>H71+H70+H68+H64+H63+H56+H55+H50+H49+H48+H47+H43+H31</f>
        <v>14393.041920000001</v>
      </c>
    </row>
    <row r="73" spans="1:8" ht="15.75" customHeight="1" thickBot="1" x14ac:dyDescent="0.35">
      <c r="A73" s="95" t="s">
        <v>62</v>
      </c>
      <c r="B73" s="96"/>
      <c r="C73" s="96"/>
      <c r="D73" s="96"/>
      <c r="E73" s="96"/>
      <c r="F73" s="96"/>
      <c r="G73" s="96"/>
      <c r="H73" s="96"/>
    </row>
    <row r="74" spans="1:8" ht="26.4" x14ac:dyDescent="0.3">
      <c r="A74" s="28">
        <v>1</v>
      </c>
      <c r="B74" s="29" t="s">
        <v>138</v>
      </c>
      <c r="C74" s="30" t="s">
        <v>127</v>
      </c>
      <c r="D74" s="30">
        <v>144</v>
      </c>
      <c r="E74" s="30">
        <v>105</v>
      </c>
      <c r="F74" s="49">
        <f t="shared" ref="F74:F75" si="5">D74*E74</f>
        <v>15120</v>
      </c>
      <c r="G74" s="32">
        <v>76.55</v>
      </c>
      <c r="H74" s="50">
        <f>F74*G74/1000</f>
        <v>1157.4359999999999</v>
      </c>
    </row>
    <row r="75" spans="1:8" ht="63" customHeight="1" x14ac:dyDescent="0.3">
      <c r="A75" s="33">
        <v>2</v>
      </c>
      <c r="B75" s="34" t="s">
        <v>63</v>
      </c>
      <c r="C75" s="35" t="s">
        <v>127</v>
      </c>
      <c r="D75" s="35">
        <v>144</v>
      </c>
      <c r="E75" s="35">
        <v>105</v>
      </c>
      <c r="F75" s="49">
        <f t="shared" si="5"/>
        <v>15120</v>
      </c>
      <c r="G75" s="37">
        <v>76.55</v>
      </c>
      <c r="H75" s="51">
        <f>F75*G75/1000</f>
        <v>1157.4359999999999</v>
      </c>
    </row>
    <row r="76" spans="1:8" ht="18.75" customHeight="1" x14ac:dyDescent="0.3">
      <c r="A76" s="6" t="s">
        <v>7</v>
      </c>
      <c r="B76" s="1" t="s">
        <v>64</v>
      </c>
      <c r="C76" s="2"/>
      <c r="D76" s="2"/>
      <c r="E76" s="2"/>
      <c r="F76" s="4">
        <f t="shared" si="3"/>
        <v>0</v>
      </c>
      <c r="G76" s="3"/>
      <c r="H76" s="22">
        <f t="shared" si="4"/>
        <v>0</v>
      </c>
    </row>
    <row r="77" spans="1:8" x14ac:dyDescent="0.3">
      <c r="A77" s="6" t="s">
        <v>7</v>
      </c>
      <c r="B77" s="1" t="s">
        <v>65</v>
      </c>
      <c r="C77" s="2"/>
      <c r="D77" s="2"/>
      <c r="E77" s="2"/>
      <c r="F77" s="4">
        <f t="shared" si="3"/>
        <v>0</v>
      </c>
      <c r="G77" s="3"/>
      <c r="H77" s="22">
        <f t="shared" si="4"/>
        <v>0</v>
      </c>
    </row>
    <row r="78" spans="1:8" ht="12" customHeight="1" x14ac:dyDescent="0.3">
      <c r="A78" s="6" t="s">
        <v>7</v>
      </c>
      <c r="B78" s="1" t="s">
        <v>66</v>
      </c>
      <c r="C78" s="2"/>
      <c r="D78" s="2"/>
      <c r="E78" s="2"/>
      <c r="F78" s="4">
        <f t="shared" si="3"/>
        <v>0</v>
      </c>
      <c r="G78" s="3"/>
      <c r="H78" s="22">
        <f t="shared" si="4"/>
        <v>0</v>
      </c>
    </row>
    <row r="79" spans="1:8" ht="29.25" customHeight="1" thickBot="1" x14ac:dyDescent="0.35">
      <c r="A79" s="38">
        <v>3</v>
      </c>
      <c r="B79" s="55" t="s">
        <v>67</v>
      </c>
      <c r="C79" s="40" t="s">
        <v>125</v>
      </c>
      <c r="D79" s="40">
        <v>48</v>
      </c>
      <c r="E79" s="40">
        <v>105</v>
      </c>
      <c r="F79" s="49">
        <f>D79*E79</f>
        <v>5040</v>
      </c>
      <c r="G79" s="42">
        <v>76.55</v>
      </c>
      <c r="H79" s="52">
        <f>F79*G79/1000</f>
        <v>385.81200000000001</v>
      </c>
    </row>
    <row r="80" spans="1:8" ht="21" customHeight="1" thickBot="1" x14ac:dyDescent="0.35">
      <c r="A80" s="43"/>
      <c r="B80" s="54" t="s">
        <v>122</v>
      </c>
      <c r="C80" s="45"/>
      <c r="D80" s="45"/>
      <c r="E80" s="45"/>
      <c r="F80" s="77">
        <f>F79+F75+F74</f>
        <v>35280</v>
      </c>
      <c r="G80" s="47"/>
      <c r="H80" s="53">
        <f>H74+H75+H79</f>
        <v>2700.6839999999997</v>
      </c>
    </row>
    <row r="81" spans="1:8" ht="15.75" customHeight="1" thickBot="1" x14ac:dyDescent="0.35">
      <c r="A81" s="101" t="s">
        <v>68</v>
      </c>
      <c r="B81" s="102"/>
      <c r="C81" s="102"/>
      <c r="D81" s="102"/>
      <c r="E81" s="102"/>
      <c r="F81" s="102"/>
      <c r="G81" s="102"/>
      <c r="H81" s="102"/>
    </row>
    <row r="82" spans="1:8" ht="42" customHeight="1" x14ac:dyDescent="0.3">
      <c r="A82" s="28">
        <v>1</v>
      </c>
      <c r="B82" s="72" t="s">
        <v>139</v>
      </c>
      <c r="C82" s="30" t="s">
        <v>127</v>
      </c>
      <c r="D82" s="30">
        <v>144</v>
      </c>
      <c r="E82" s="30">
        <v>105</v>
      </c>
      <c r="F82" s="49">
        <f>D82*E82</f>
        <v>15120</v>
      </c>
      <c r="G82" s="32">
        <v>76.55</v>
      </c>
      <c r="H82" s="73">
        <f>F82*G82/1000</f>
        <v>1157.4359999999999</v>
      </c>
    </row>
    <row r="83" spans="1:8" ht="15.75" customHeight="1" x14ac:dyDescent="0.3">
      <c r="A83" s="6" t="s">
        <v>7</v>
      </c>
      <c r="B83" s="1" t="s">
        <v>140</v>
      </c>
      <c r="C83" s="2"/>
      <c r="D83" s="2"/>
      <c r="E83" s="2">
        <v>0</v>
      </c>
      <c r="F83" s="4">
        <f t="shared" si="3"/>
        <v>0</v>
      </c>
      <c r="G83" s="3"/>
      <c r="H83" s="22">
        <f t="shared" si="3"/>
        <v>0</v>
      </c>
    </row>
    <row r="84" spans="1:8" ht="26.25" customHeight="1" x14ac:dyDescent="0.3">
      <c r="A84" s="6" t="s">
        <v>7</v>
      </c>
      <c r="B84" s="1" t="s">
        <v>69</v>
      </c>
      <c r="C84" s="2"/>
      <c r="D84" s="2"/>
      <c r="E84" s="2"/>
      <c r="F84" s="4">
        <f t="shared" si="3"/>
        <v>0</v>
      </c>
      <c r="G84" s="3"/>
      <c r="H84" s="22">
        <f t="shared" si="3"/>
        <v>0</v>
      </c>
    </row>
    <row r="85" spans="1:8" ht="18" customHeight="1" x14ac:dyDescent="0.3">
      <c r="A85" s="33">
        <v>2</v>
      </c>
      <c r="B85" s="34" t="s">
        <v>70</v>
      </c>
      <c r="C85" s="35" t="s">
        <v>126</v>
      </c>
      <c r="D85" s="35">
        <v>192</v>
      </c>
      <c r="E85" s="35">
        <v>105</v>
      </c>
      <c r="F85" s="49">
        <f>D85*E85</f>
        <v>20160</v>
      </c>
      <c r="G85" s="37">
        <v>76.55</v>
      </c>
      <c r="H85" s="74">
        <f>F85*G85/1000</f>
        <v>1543.248</v>
      </c>
    </row>
    <row r="86" spans="1:8" ht="15" customHeight="1" x14ac:dyDescent="0.3">
      <c r="A86" s="6" t="s">
        <v>7</v>
      </c>
      <c r="B86" s="1" t="s">
        <v>71</v>
      </c>
      <c r="C86" s="2"/>
      <c r="D86" s="2"/>
      <c r="E86" s="2"/>
      <c r="F86" s="4">
        <f t="shared" si="3"/>
        <v>0</v>
      </c>
      <c r="G86" s="3"/>
      <c r="H86" s="22">
        <f t="shared" si="3"/>
        <v>0</v>
      </c>
    </row>
    <row r="87" spans="1:8" ht="29.25" customHeight="1" x14ac:dyDescent="0.3">
      <c r="A87" s="6" t="s">
        <v>7</v>
      </c>
      <c r="B87" s="1" t="s">
        <v>72</v>
      </c>
      <c r="C87" s="2"/>
      <c r="D87" s="2"/>
      <c r="E87" s="2"/>
      <c r="F87" s="4">
        <f t="shared" si="3"/>
        <v>0</v>
      </c>
      <c r="G87" s="3"/>
      <c r="H87" s="22">
        <f t="shared" si="3"/>
        <v>0</v>
      </c>
    </row>
    <row r="88" spans="1:8" ht="13.5" customHeight="1" x14ac:dyDescent="0.3">
      <c r="A88" s="6" t="s">
        <v>7</v>
      </c>
      <c r="B88" s="1" t="s">
        <v>73</v>
      </c>
      <c r="C88" s="2"/>
      <c r="D88" s="2"/>
      <c r="E88" s="2"/>
      <c r="F88" s="4">
        <f t="shared" si="3"/>
        <v>0</v>
      </c>
      <c r="G88" s="3"/>
      <c r="H88" s="22">
        <f t="shared" si="3"/>
        <v>0</v>
      </c>
    </row>
    <row r="89" spans="1:8" ht="35.4" customHeight="1" x14ac:dyDescent="0.3">
      <c r="A89" s="33">
        <v>3</v>
      </c>
      <c r="B89" s="34" t="s">
        <v>74</v>
      </c>
      <c r="C89" s="35" t="s">
        <v>125</v>
      </c>
      <c r="D89" s="35">
        <v>144</v>
      </c>
      <c r="E89" s="35">
        <v>105</v>
      </c>
      <c r="F89" s="49">
        <f>D89*E89</f>
        <v>15120</v>
      </c>
      <c r="G89" s="37">
        <v>76.55</v>
      </c>
      <c r="H89" s="74">
        <f>F89*G89/1000</f>
        <v>1157.4359999999999</v>
      </c>
    </row>
    <row r="90" spans="1:8" ht="15.75" customHeight="1" x14ac:dyDescent="0.3">
      <c r="A90" s="6" t="s">
        <v>7</v>
      </c>
      <c r="B90" s="1" t="s">
        <v>75</v>
      </c>
      <c r="C90" s="2"/>
      <c r="D90" s="2"/>
      <c r="E90" s="2"/>
      <c r="F90" s="4">
        <f t="shared" si="3"/>
        <v>0</v>
      </c>
      <c r="G90" s="3"/>
      <c r="H90" s="22">
        <f t="shared" si="3"/>
        <v>0</v>
      </c>
    </row>
    <row r="91" spans="1:8" ht="15" customHeight="1" x14ac:dyDescent="0.3">
      <c r="A91" s="6" t="s">
        <v>7</v>
      </c>
      <c r="B91" s="1" t="s">
        <v>76</v>
      </c>
      <c r="C91" s="2"/>
      <c r="D91" s="2"/>
      <c r="E91" s="2"/>
      <c r="F91" s="4">
        <f t="shared" si="3"/>
        <v>0</v>
      </c>
      <c r="G91" s="3"/>
      <c r="H91" s="22">
        <f t="shared" si="3"/>
        <v>0</v>
      </c>
    </row>
    <row r="92" spans="1:8" x14ac:dyDescent="0.3">
      <c r="A92" s="6" t="s">
        <v>7</v>
      </c>
      <c r="B92" s="1" t="s">
        <v>77</v>
      </c>
      <c r="C92" s="2"/>
      <c r="D92" s="2"/>
      <c r="E92" s="2"/>
      <c r="F92" s="4">
        <f t="shared" si="3"/>
        <v>0</v>
      </c>
      <c r="G92" s="3"/>
      <c r="H92" s="22">
        <f t="shared" si="3"/>
        <v>0</v>
      </c>
    </row>
    <row r="93" spans="1:8" x14ac:dyDescent="0.3">
      <c r="A93" s="6" t="s">
        <v>7</v>
      </c>
      <c r="B93" s="1" t="s">
        <v>78</v>
      </c>
      <c r="C93" s="2"/>
      <c r="D93" s="2"/>
      <c r="E93" s="2"/>
      <c r="F93" s="4">
        <f t="shared" si="3"/>
        <v>0</v>
      </c>
      <c r="G93" s="3"/>
      <c r="H93" s="22">
        <f t="shared" si="3"/>
        <v>0</v>
      </c>
    </row>
    <row r="94" spans="1:8" x14ac:dyDescent="0.3">
      <c r="A94" s="6" t="s">
        <v>7</v>
      </c>
      <c r="B94" s="1" t="s">
        <v>79</v>
      </c>
      <c r="C94" s="2"/>
      <c r="D94" s="2"/>
      <c r="E94" s="2"/>
      <c r="F94" s="4">
        <f t="shared" si="3"/>
        <v>0</v>
      </c>
      <c r="G94" s="3"/>
      <c r="H94" s="22">
        <f t="shared" si="3"/>
        <v>0</v>
      </c>
    </row>
    <row r="95" spans="1:8" ht="18" customHeight="1" x14ac:dyDescent="0.3">
      <c r="A95" s="6" t="s">
        <v>7</v>
      </c>
      <c r="B95" s="1" t="s">
        <v>80</v>
      </c>
      <c r="C95" s="2"/>
      <c r="D95" s="2"/>
      <c r="E95" s="2"/>
      <c r="F95" s="4">
        <f t="shared" si="3"/>
        <v>0</v>
      </c>
      <c r="G95" s="3"/>
      <c r="H95" s="22">
        <f t="shared" si="3"/>
        <v>0</v>
      </c>
    </row>
    <row r="96" spans="1:8" ht="39.6" x14ac:dyDescent="0.3">
      <c r="A96" s="6" t="s">
        <v>7</v>
      </c>
      <c r="B96" s="1" t="s">
        <v>81</v>
      </c>
      <c r="C96" s="2"/>
      <c r="D96" s="2"/>
      <c r="E96" s="2"/>
      <c r="F96" s="4">
        <f t="shared" si="3"/>
        <v>0</v>
      </c>
      <c r="G96" s="3"/>
      <c r="H96" s="22">
        <f t="shared" si="3"/>
        <v>0</v>
      </c>
    </row>
    <row r="97" spans="1:8" x14ac:dyDescent="0.3">
      <c r="A97" s="6" t="s">
        <v>7</v>
      </c>
      <c r="B97" s="1" t="s">
        <v>82</v>
      </c>
      <c r="C97" s="2"/>
      <c r="D97" s="2"/>
      <c r="E97" s="2"/>
      <c r="F97" s="4">
        <f t="shared" si="3"/>
        <v>0</v>
      </c>
      <c r="G97" s="3"/>
      <c r="H97" s="22">
        <f t="shared" si="3"/>
        <v>0</v>
      </c>
    </row>
    <row r="98" spans="1:8" x14ac:dyDescent="0.3">
      <c r="A98" s="6" t="s">
        <v>7</v>
      </c>
      <c r="B98" s="1" t="s">
        <v>83</v>
      </c>
      <c r="C98" s="2"/>
      <c r="D98" s="2"/>
      <c r="E98" s="2"/>
      <c r="F98" s="4">
        <f t="shared" ref="F98:F101" si="6">D98*E98</f>
        <v>0</v>
      </c>
      <c r="G98" s="3"/>
      <c r="H98" s="22">
        <f t="shared" ref="H98:H101" si="7">F98*G98</f>
        <v>0</v>
      </c>
    </row>
    <row r="99" spans="1:8" x14ac:dyDescent="0.3">
      <c r="A99" s="6" t="s">
        <v>7</v>
      </c>
      <c r="B99" s="1" t="s">
        <v>84</v>
      </c>
      <c r="C99" s="2"/>
      <c r="D99" s="2"/>
      <c r="E99" s="2"/>
      <c r="F99" s="4">
        <f t="shared" si="6"/>
        <v>0</v>
      </c>
      <c r="G99" s="3"/>
      <c r="H99" s="22">
        <f t="shared" si="7"/>
        <v>0</v>
      </c>
    </row>
    <row r="100" spans="1:8" x14ac:dyDescent="0.3">
      <c r="A100" s="6" t="s">
        <v>7</v>
      </c>
      <c r="B100" s="1" t="s">
        <v>85</v>
      </c>
      <c r="C100" s="2"/>
      <c r="D100" s="2"/>
      <c r="E100" s="2"/>
      <c r="F100" s="4">
        <f t="shared" si="6"/>
        <v>0</v>
      </c>
      <c r="G100" s="3"/>
      <c r="H100" s="22">
        <f t="shared" si="7"/>
        <v>0</v>
      </c>
    </row>
    <row r="101" spans="1:8" ht="17.25" customHeight="1" thickBot="1" x14ac:dyDescent="0.35">
      <c r="A101" s="14" t="s">
        <v>7</v>
      </c>
      <c r="B101" s="15" t="s">
        <v>141</v>
      </c>
      <c r="C101" s="7"/>
      <c r="D101" s="7"/>
      <c r="E101" s="7"/>
      <c r="F101" s="8">
        <f t="shared" si="6"/>
        <v>0</v>
      </c>
      <c r="G101" s="9"/>
      <c r="H101" s="23">
        <f t="shared" si="7"/>
        <v>0</v>
      </c>
    </row>
    <row r="102" spans="1:8" s="58" customFormat="1" ht="15" thickBot="1" x14ac:dyDescent="0.35">
      <c r="A102" s="60"/>
      <c r="B102" s="54" t="s">
        <v>122</v>
      </c>
      <c r="C102" s="47"/>
      <c r="D102" s="47"/>
      <c r="E102" s="47"/>
      <c r="F102" s="77">
        <f>F89+F85+F82</f>
        <v>50400</v>
      </c>
      <c r="G102" s="47"/>
      <c r="H102" s="53">
        <f>H89+H85+H82</f>
        <v>3858.12</v>
      </c>
    </row>
    <row r="103" spans="1:8" ht="15.75" customHeight="1" thickBot="1" x14ac:dyDescent="0.35">
      <c r="A103" s="95" t="s">
        <v>86</v>
      </c>
      <c r="B103" s="96"/>
      <c r="C103" s="96"/>
      <c r="D103" s="96"/>
      <c r="E103" s="96"/>
      <c r="F103" s="96"/>
      <c r="G103" s="96"/>
      <c r="H103" s="96"/>
    </row>
    <row r="104" spans="1:8" ht="33.6" customHeight="1" x14ac:dyDescent="0.3">
      <c r="A104" s="67">
        <v>1</v>
      </c>
      <c r="B104" s="68" t="s">
        <v>87</v>
      </c>
      <c r="C104" s="69" t="s">
        <v>126</v>
      </c>
      <c r="D104" s="70">
        <v>144</v>
      </c>
      <c r="E104" s="70">
        <v>31</v>
      </c>
      <c r="F104" s="49">
        <f>D104*E104</f>
        <v>4464</v>
      </c>
      <c r="G104" s="71">
        <v>76.55</v>
      </c>
      <c r="H104" s="75">
        <f>F104*G104/1000</f>
        <v>341.7192</v>
      </c>
    </row>
    <row r="105" spans="1:8" x14ac:dyDescent="0.3">
      <c r="A105" s="6" t="s">
        <v>7</v>
      </c>
      <c r="B105" s="1" t="s">
        <v>88</v>
      </c>
      <c r="C105" s="2"/>
      <c r="D105" s="2"/>
      <c r="E105" s="2"/>
      <c r="F105" s="4">
        <f t="shared" ref="F105:F112" si="8">D105*E105</f>
        <v>0</v>
      </c>
      <c r="G105" s="3"/>
      <c r="H105" s="22">
        <f t="shared" ref="H105:H112" si="9">F105*G105</f>
        <v>0</v>
      </c>
    </row>
    <row r="106" spans="1:8" ht="26.4" x14ac:dyDescent="0.3">
      <c r="A106" s="6" t="s">
        <v>7</v>
      </c>
      <c r="B106" s="1" t="s">
        <v>142</v>
      </c>
      <c r="C106" s="2"/>
      <c r="D106" s="2"/>
      <c r="E106" s="2"/>
      <c r="F106" s="4">
        <f t="shared" si="8"/>
        <v>0</v>
      </c>
      <c r="G106" s="3"/>
      <c r="H106" s="22">
        <f t="shared" si="9"/>
        <v>0</v>
      </c>
    </row>
    <row r="107" spans="1:8" ht="14.25" customHeight="1" x14ac:dyDescent="0.3">
      <c r="A107" s="6" t="s">
        <v>7</v>
      </c>
      <c r="B107" s="1" t="s">
        <v>89</v>
      </c>
      <c r="C107" s="2"/>
      <c r="D107" s="2"/>
      <c r="E107" s="2"/>
      <c r="F107" s="4">
        <f t="shared" si="8"/>
        <v>0</v>
      </c>
      <c r="G107" s="3"/>
      <c r="H107" s="22">
        <f t="shared" si="9"/>
        <v>0</v>
      </c>
    </row>
    <row r="108" spans="1:8" x14ac:dyDescent="0.3">
      <c r="A108" s="33">
        <v>2</v>
      </c>
      <c r="B108" s="34" t="s">
        <v>90</v>
      </c>
      <c r="C108" s="35" t="s">
        <v>127</v>
      </c>
      <c r="D108" s="35">
        <v>0</v>
      </c>
      <c r="E108" s="35">
        <v>0</v>
      </c>
      <c r="F108" s="49">
        <f>D108*E108</f>
        <v>0</v>
      </c>
      <c r="G108" s="37">
        <v>76.55</v>
      </c>
      <c r="H108" s="51">
        <f>F108*G108/1000</f>
        <v>0</v>
      </c>
    </row>
    <row r="109" spans="1:8" x14ac:dyDescent="0.3">
      <c r="A109" s="6" t="s">
        <v>7</v>
      </c>
      <c r="B109" s="1" t="s">
        <v>91</v>
      </c>
      <c r="C109" s="2"/>
      <c r="D109" s="2"/>
      <c r="E109" s="2"/>
      <c r="F109" s="4">
        <f t="shared" si="8"/>
        <v>0</v>
      </c>
      <c r="G109" s="3"/>
      <c r="H109" s="22">
        <f t="shared" si="9"/>
        <v>0</v>
      </c>
    </row>
    <row r="110" spans="1:8" ht="29.25" customHeight="1" x14ac:dyDescent="0.3">
      <c r="A110" s="33">
        <v>3</v>
      </c>
      <c r="B110" s="34" t="s">
        <v>92</v>
      </c>
      <c r="C110" s="35" t="s">
        <v>127</v>
      </c>
      <c r="D110" s="35">
        <v>0</v>
      </c>
      <c r="E110" s="35">
        <v>0</v>
      </c>
      <c r="F110" s="49">
        <f>D110*E110</f>
        <v>0</v>
      </c>
      <c r="G110" s="37">
        <v>114.82</v>
      </c>
      <c r="H110" s="51">
        <f>F110*G110/1000</f>
        <v>0</v>
      </c>
    </row>
    <row r="111" spans="1:8" x14ac:dyDescent="0.3">
      <c r="A111" s="6" t="s">
        <v>7</v>
      </c>
      <c r="B111" s="1" t="s">
        <v>91</v>
      </c>
      <c r="C111" s="2"/>
      <c r="D111" s="2"/>
      <c r="E111" s="2"/>
      <c r="F111" s="4">
        <f t="shared" si="8"/>
        <v>0</v>
      </c>
      <c r="G111" s="3"/>
      <c r="H111" s="22">
        <f t="shared" si="9"/>
        <v>0</v>
      </c>
    </row>
    <row r="112" spans="1:8" ht="28.5" customHeight="1" thickBot="1" x14ac:dyDescent="0.35">
      <c r="A112" s="56" t="s">
        <v>7</v>
      </c>
      <c r="B112" s="57" t="s">
        <v>143</v>
      </c>
      <c r="C112" s="24"/>
      <c r="D112" s="24"/>
      <c r="E112" s="24"/>
      <c r="F112" s="25">
        <f t="shared" si="8"/>
        <v>0</v>
      </c>
      <c r="G112" s="26"/>
      <c r="H112" s="27">
        <f t="shared" si="9"/>
        <v>0</v>
      </c>
    </row>
    <row r="113" spans="1:8" ht="17.25" customHeight="1" thickBot="1" x14ac:dyDescent="0.35">
      <c r="A113" s="61"/>
      <c r="B113" s="54" t="s">
        <v>122</v>
      </c>
      <c r="C113" s="45"/>
      <c r="D113" s="45"/>
      <c r="E113" s="45"/>
      <c r="F113" s="77">
        <f>F110+F108+F104</f>
        <v>4464</v>
      </c>
      <c r="G113" s="47"/>
      <c r="H113" s="53">
        <f>H110+H108+H104</f>
        <v>341.7192</v>
      </c>
    </row>
    <row r="114" spans="1:8" ht="15.75" customHeight="1" thickBot="1" x14ac:dyDescent="0.35">
      <c r="A114" s="95" t="s">
        <v>93</v>
      </c>
      <c r="B114" s="96"/>
      <c r="C114" s="96"/>
      <c r="D114" s="96"/>
      <c r="E114" s="96"/>
      <c r="F114" s="96"/>
      <c r="G114" s="96"/>
      <c r="H114" s="96"/>
    </row>
    <row r="115" spans="1:8" ht="26.4" x14ac:dyDescent="0.3">
      <c r="A115" s="28">
        <v>1</v>
      </c>
      <c r="B115" s="29" t="s">
        <v>94</v>
      </c>
      <c r="C115" s="30" t="s">
        <v>125</v>
      </c>
      <c r="D115" s="30">
        <v>48</v>
      </c>
      <c r="E115" s="30">
        <v>105</v>
      </c>
      <c r="F115" s="49">
        <f>D115*E115</f>
        <v>5040</v>
      </c>
      <c r="G115" s="32">
        <v>76.55</v>
      </c>
      <c r="H115" s="50">
        <f>F115*G115/1000</f>
        <v>385.81200000000001</v>
      </c>
    </row>
    <row r="116" spans="1:8" ht="17.25" customHeight="1" x14ac:dyDescent="0.3">
      <c r="A116" s="6" t="s">
        <v>7</v>
      </c>
      <c r="B116" s="1" t="s">
        <v>95</v>
      </c>
      <c r="C116" s="2"/>
      <c r="D116" s="2"/>
      <c r="E116" s="2"/>
      <c r="F116" s="4">
        <f t="shared" ref="F116:F130" si="10">D116*E116</f>
        <v>0</v>
      </c>
      <c r="G116" s="3"/>
      <c r="H116" s="22">
        <f t="shared" ref="H116:H130" si="11">F116*G116</f>
        <v>0</v>
      </c>
    </row>
    <row r="117" spans="1:8" x14ac:dyDescent="0.3">
      <c r="A117" s="6" t="s">
        <v>7</v>
      </c>
      <c r="B117" s="1" t="s">
        <v>96</v>
      </c>
      <c r="C117" s="2"/>
      <c r="D117" s="2"/>
      <c r="E117" s="2"/>
      <c r="F117" s="4">
        <f t="shared" si="10"/>
        <v>0</v>
      </c>
      <c r="G117" s="3"/>
      <c r="H117" s="22">
        <f t="shared" si="11"/>
        <v>0</v>
      </c>
    </row>
    <row r="118" spans="1:8" ht="26.4" x14ac:dyDescent="0.3">
      <c r="A118" s="6" t="s">
        <v>7</v>
      </c>
      <c r="B118" s="1" t="s">
        <v>97</v>
      </c>
      <c r="C118" s="2"/>
      <c r="D118" s="2"/>
      <c r="E118" s="2"/>
      <c r="F118" s="4">
        <f t="shared" si="10"/>
        <v>0</v>
      </c>
      <c r="G118" s="3"/>
      <c r="H118" s="22">
        <f t="shared" si="11"/>
        <v>0</v>
      </c>
    </row>
    <row r="119" spans="1:8" ht="16.5" customHeight="1" x14ac:dyDescent="0.3">
      <c r="A119" s="66">
        <v>2</v>
      </c>
      <c r="B119" s="34" t="s">
        <v>98</v>
      </c>
      <c r="C119" s="35" t="s">
        <v>125</v>
      </c>
      <c r="D119" s="35">
        <v>48</v>
      </c>
      <c r="E119" s="35">
        <v>105</v>
      </c>
      <c r="F119" s="49">
        <f>D119*E119</f>
        <v>5040</v>
      </c>
      <c r="G119" s="37">
        <v>76.55</v>
      </c>
      <c r="H119" s="51">
        <f>F119*G119/1000</f>
        <v>385.81200000000001</v>
      </c>
    </row>
    <row r="120" spans="1:8" ht="26.4" x14ac:dyDescent="0.3">
      <c r="A120" s="6" t="s">
        <v>7</v>
      </c>
      <c r="B120" s="1" t="s">
        <v>99</v>
      </c>
      <c r="C120" s="2"/>
      <c r="D120" s="2"/>
      <c r="E120" s="2"/>
      <c r="F120" s="4">
        <f t="shared" si="10"/>
        <v>0</v>
      </c>
      <c r="G120" s="3"/>
      <c r="H120" s="22">
        <f t="shared" si="11"/>
        <v>0</v>
      </c>
    </row>
    <row r="121" spans="1:8" x14ac:dyDescent="0.3">
      <c r="A121" s="6" t="s">
        <v>7</v>
      </c>
      <c r="B121" s="1" t="s">
        <v>100</v>
      </c>
      <c r="C121" s="2"/>
      <c r="D121" s="2"/>
      <c r="E121" s="2"/>
      <c r="F121" s="4">
        <f t="shared" si="10"/>
        <v>0</v>
      </c>
      <c r="G121" s="3"/>
      <c r="H121" s="22">
        <f t="shared" si="11"/>
        <v>0</v>
      </c>
    </row>
    <row r="122" spans="1:8" x14ac:dyDescent="0.3">
      <c r="A122" s="6" t="s">
        <v>7</v>
      </c>
      <c r="B122" s="1" t="s">
        <v>101</v>
      </c>
      <c r="C122" s="2"/>
      <c r="D122" s="2"/>
      <c r="E122" s="2"/>
      <c r="F122" s="4">
        <f t="shared" si="10"/>
        <v>0</v>
      </c>
      <c r="G122" s="3"/>
      <c r="H122" s="22">
        <f t="shared" si="11"/>
        <v>0</v>
      </c>
    </row>
    <row r="123" spans="1:8" ht="26.4" x14ac:dyDescent="0.3">
      <c r="A123" s="33">
        <v>3</v>
      </c>
      <c r="B123" s="34" t="s">
        <v>102</v>
      </c>
      <c r="C123" s="35" t="s">
        <v>125</v>
      </c>
      <c r="D123" s="35">
        <v>1</v>
      </c>
      <c r="E123" s="35">
        <v>45</v>
      </c>
      <c r="F123" s="49">
        <f>D123*E123</f>
        <v>45</v>
      </c>
      <c r="G123" s="37">
        <v>153.1</v>
      </c>
      <c r="H123" s="51">
        <f>F123*G123/1000</f>
        <v>6.8895</v>
      </c>
    </row>
    <row r="124" spans="1:8" x14ac:dyDescent="0.3">
      <c r="A124" s="6" t="s">
        <v>7</v>
      </c>
      <c r="B124" s="1" t="s">
        <v>103</v>
      </c>
      <c r="C124" s="2"/>
      <c r="D124" s="2"/>
      <c r="E124" s="2"/>
      <c r="F124" s="4">
        <f t="shared" si="10"/>
        <v>0</v>
      </c>
      <c r="G124" s="3"/>
      <c r="H124" s="22">
        <f t="shared" si="11"/>
        <v>0</v>
      </c>
    </row>
    <row r="125" spans="1:8" ht="26.4" x14ac:dyDescent="0.3">
      <c r="A125" s="6" t="s">
        <v>7</v>
      </c>
      <c r="B125" s="1" t="s">
        <v>104</v>
      </c>
      <c r="C125" s="2"/>
      <c r="D125" s="2"/>
      <c r="E125" s="2"/>
      <c r="F125" s="4">
        <f t="shared" si="10"/>
        <v>0</v>
      </c>
      <c r="G125" s="3"/>
      <c r="H125" s="22">
        <f t="shared" si="11"/>
        <v>0</v>
      </c>
    </row>
    <row r="126" spans="1:8" ht="26.4" x14ac:dyDescent="0.3">
      <c r="A126" s="6" t="s">
        <v>7</v>
      </c>
      <c r="B126" s="1" t="s">
        <v>105</v>
      </c>
      <c r="C126" s="2"/>
      <c r="D126" s="2"/>
      <c r="E126" s="2"/>
      <c r="F126" s="4">
        <f t="shared" si="10"/>
        <v>0</v>
      </c>
      <c r="G126" s="3"/>
      <c r="H126" s="22">
        <f t="shared" si="11"/>
        <v>0</v>
      </c>
    </row>
    <row r="127" spans="1:8" ht="18.75" customHeight="1" x14ac:dyDescent="0.3">
      <c r="A127" s="6" t="s">
        <v>7</v>
      </c>
      <c r="B127" s="1" t="s">
        <v>106</v>
      </c>
      <c r="C127" s="2"/>
      <c r="D127" s="2"/>
      <c r="E127" s="2"/>
      <c r="F127" s="4">
        <f t="shared" si="10"/>
        <v>0</v>
      </c>
      <c r="G127" s="3"/>
      <c r="H127" s="22">
        <f t="shared" si="11"/>
        <v>0</v>
      </c>
    </row>
    <row r="128" spans="1:8" ht="27.75" customHeight="1" x14ac:dyDescent="0.3">
      <c r="A128" s="6" t="s">
        <v>7</v>
      </c>
      <c r="B128" s="1" t="s">
        <v>107</v>
      </c>
      <c r="C128" s="2"/>
      <c r="D128" s="2"/>
      <c r="E128" s="2"/>
      <c r="F128" s="4">
        <f t="shared" si="10"/>
        <v>0</v>
      </c>
      <c r="G128" s="3"/>
      <c r="H128" s="22">
        <f t="shared" si="11"/>
        <v>0</v>
      </c>
    </row>
    <row r="129" spans="1:8" ht="18" customHeight="1" x14ac:dyDescent="0.3">
      <c r="A129" s="6" t="s">
        <v>7</v>
      </c>
      <c r="B129" s="1" t="s">
        <v>108</v>
      </c>
      <c r="C129" s="2"/>
      <c r="D129" s="2"/>
      <c r="E129" s="2"/>
      <c r="F129" s="4">
        <f t="shared" si="10"/>
        <v>0</v>
      </c>
      <c r="G129" s="3"/>
      <c r="H129" s="22">
        <f t="shared" si="11"/>
        <v>0</v>
      </c>
    </row>
    <row r="130" spans="1:8" ht="15" thickBot="1" x14ac:dyDescent="0.35">
      <c r="A130" s="56" t="s">
        <v>7</v>
      </c>
      <c r="B130" s="59" t="s">
        <v>109</v>
      </c>
      <c r="C130" s="62"/>
      <c r="D130" s="24"/>
      <c r="E130" s="24"/>
      <c r="F130" s="25">
        <f t="shared" si="10"/>
        <v>0</v>
      </c>
      <c r="G130" s="26"/>
      <c r="H130" s="27">
        <f t="shared" si="11"/>
        <v>0</v>
      </c>
    </row>
    <row r="131" spans="1:8" ht="15" thickBot="1" x14ac:dyDescent="0.35">
      <c r="A131" s="61"/>
      <c r="B131" s="54" t="s">
        <v>122</v>
      </c>
      <c r="C131" s="63"/>
      <c r="D131" s="45"/>
      <c r="E131" s="45"/>
      <c r="F131" s="77">
        <f>F123+F119+F115</f>
        <v>10125</v>
      </c>
      <c r="G131" s="47"/>
      <c r="H131" s="53">
        <f>H115+H119+H123</f>
        <v>778.51350000000002</v>
      </c>
    </row>
    <row r="132" spans="1:8" ht="33.75" customHeight="1" thickBot="1" x14ac:dyDescent="0.35">
      <c r="A132" s="95" t="s">
        <v>110</v>
      </c>
      <c r="B132" s="96"/>
      <c r="C132" s="96"/>
      <c r="D132" s="96"/>
      <c r="E132" s="96"/>
      <c r="F132" s="96"/>
      <c r="G132" s="96"/>
      <c r="H132" s="96"/>
    </row>
    <row r="133" spans="1:8" ht="26.4" x14ac:dyDescent="0.3">
      <c r="A133" s="28">
        <v>1</v>
      </c>
      <c r="B133" s="29" t="s">
        <v>111</v>
      </c>
      <c r="C133" s="30" t="s">
        <v>127</v>
      </c>
      <c r="D133" s="30">
        <v>96</v>
      </c>
      <c r="E133" s="30">
        <v>30</v>
      </c>
      <c r="F133" s="49">
        <f t="shared" ref="F133:F134" si="12">D133*E133</f>
        <v>2880</v>
      </c>
      <c r="G133" s="32">
        <v>114.82</v>
      </c>
      <c r="H133" s="50">
        <f>F133*G133/1000</f>
        <v>330.6816</v>
      </c>
    </row>
    <row r="134" spans="1:8" ht="18" customHeight="1" x14ac:dyDescent="0.3">
      <c r="A134" s="33">
        <v>2</v>
      </c>
      <c r="B134" s="34" t="s">
        <v>112</v>
      </c>
      <c r="C134" s="35" t="s">
        <v>127</v>
      </c>
      <c r="D134" s="35">
        <v>96</v>
      </c>
      <c r="E134" s="35">
        <v>70</v>
      </c>
      <c r="F134" s="49">
        <f t="shared" si="12"/>
        <v>6720</v>
      </c>
      <c r="G134" s="37">
        <v>51.03</v>
      </c>
      <c r="H134" s="51">
        <f>F134*G134/1000</f>
        <v>342.92160000000001</v>
      </c>
    </row>
    <row r="135" spans="1:8" x14ac:dyDescent="0.3">
      <c r="A135" s="6" t="s">
        <v>7</v>
      </c>
      <c r="B135" s="1" t="s">
        <v>113</v>
      </c>
      <c r="C135" s="2"/>
      <c r="D135" s="2"/>
      <c r="E135" s="2"/>
      <c r="F135" s="4">
        <f t="shared" ref="F135:F140" si="13">D135*E135</f>
        <v>0</v>
      </c>
      <c r="G135" s="3"/>
      <c r="H135" s="22">
        <f t="shared" ref="H135:H140" si="14">F135*G135</f>
        <v>0</v>
      </c>
    </row>
    <row r="136" spans="1:8" ht="26.4" x14ac:dyDescent="0.3">
      <c r="A136" s="6" t="s">
        <v>7</v>
      </c>
      <c r="B136" s="1" t="s">
        <v>114</v>
      </c>
      <c r="C136" s="2"/>
      <c r="D136" s="2"/>
      <c r="E136" s="2"/>
      <c r="F136" s="4">
        <f t="shared" si="13"/>
        <v>0</v>
      </c>
      <c r="G136" s="3"/>
      <c r="H136" s="22">
        <f t="shared" si="14"/>
        <v>0</v>
      </c>
    </row>
    <row r="137" spans="1:8" x14ac:dyDescent="0.3">
      <c r="A137" s="6" t="s">
        <v>7</v>
      </c>
      <c r="B137" s="1" t="s">
        <v>115</v>
      </c>
      <c r="C137" s="2"/>
      <c r="D137" s="2"/>
      <c r="E137" s="2"/>
      <c r="F137" s="4">
        <f t="shared" si="13"/>
        <v>0</v>
      </c>
      <c r="G137" s="3"/>
      <c r="H137" s="22">
        <f t="shared" si="14"/>
        <v>0</v>
      </c>
    </row>
    <row r="138" spans="1:8" ht="17.25" customHeight="1" x14ac:dyDescent="0.3">
      <c r="A138" s="33">
        <v>3</v>
      </c>
      <c r="B138" s="34" t="s">
        <v>116</v>
      </c>
      <c r="C138" s="35" t="s">
        <v>127</v>
      </c>
      <c r="D138" s="35">
        <v>96</v>
      </c>
      <c r="E138" s="35">
        <v>3</v>
      </c>
      <c r="F138" s="49">
        <f>D138*E138</f>
        <v>288</v>
      </c>
      <c r="G138" s="37">
        <v>114.82</v>
      </c>
      <c r="H138" s="51">
        <f>F138*G138/1000</f>
        <v>33.068159999999999</v>
      </c>
    </row>
    <row r="139" spans="1:8" ht="26.4" x14ac:dyDescent="0.3">
      <c r="A139" s="6" t="s">
        <v>7</v>
      </c>
      <c r="B139" s="1" t="s">
        <v>144</v>
      </c>
      <c r="C139" s="2"/>
      <c r="D139" s="2"/>
      <c r="E139" s="2"/>
      <c r="F139" s="4">
        <f t="shared" si="13"/>
        <v>0</v>
      </c>
      <c r="G139" s="3"/>
      <c r="H139" s="22">
        <f t="shared" si="14"/>
        <v>0</v>
      </c>
    </row>
    <row r="140" spans="1:8" ht="27" thickBot="1" x14ac:dyDescent="0.35">
      <c r="A140" s="56" t="s">
        <v>7</v>
      </c>
      <c r="B140" s="57" t="s">
        <v>117</v>
      </c>
      <c r="C140" s="24"/>
      <c r="D140" s="24"/>
      <c r="E140" s="24"/>
      <c r="F140" s="25">
        <f t="shared" si="13"/>
        <v>0</v>
      </c>
      <c r="G140" s="26"/>
      <c r="H140" s="27">
        <f t="shared" si="14"/>
        <v>0</v>
      </c>
    </row>
    <row r="141" spans="1:8" s="64" customFormat="1" thickBot="1" x14ac:dyDescent="0.3">
      <c r="A141" s="84"/>
      <c r="B141" s="54" t="s">
        <v>122</v>
      </c>
      <c r="C141" s="85"/>
      <c r="D141" s="85"/>
      <c r="E141" s="85"/>
      <c r="F141" s="86">
        <f>F133+F134+F138</f>
        <v>9888</v>
      </c>
      <c r="G141" s="85"/>
      <c r="H141" s="87">
        <f>H133+H134+H138</f>
        <v>706.67136000000005</v>
      </c>
    </row>
    <row r="142" spans="1:8" s="65" customFormat="1" thickBot="1" x14ac:dyDescent="0.3">
      <c r="A142" s="80"/>
      <c r="B142" s="81" t="s">
        <v>145</v>
      </c>
      <c r="C142" s="81"/>
      <c r="D142" s="81"/>
      <c r="E142" s="81"/>
      <c r="F142" s="82">
        <f>F141+F131+F113+F102+F80+F72+F29</f>
        <v>751528</v>
      </c>
      <c r="G142" s="81"/>
      <c r="H142" s="83">
        <f>H141+H131+H113+H102+H80+H72+H29</f>
        <v>43787.605859999996</v>
      </c>
    </row>
    <row r="144" spans="1:8" x14ac:dyDescent="0.3">
      <c r="F144" s="93"/>
      <c r="H144" s="94"/>
    </row>
  </sheetData>
  <mergeCells count="9">
    <mergeCell ref="A103:H103"/>
    <mergeCell ref="A114:H114"/>
    <mergeCell ref="A132:H132"/>
    <mergeCell ref="A1:H1"/>
    <mergeCell ref="A2:H2"/>
    <mergeCell ref="A6:H6"/>
    <mergeCell ref="A30:H30"/>
    <mergeCell ref="A73:H73"/>
    <mergeCell ref="A81:H8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правильный</vt:lpstr>
      <vt:lpstr>правильный!Заголовки_для_печати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БолотоваМ</dc:creator>
  <cp:lastModifiedBy>User</cp:lastModifiedBy>
  <cp:lastPrinted>2020-08-24T07:11:58Z</cp:lastPrinted>
  <dcterms:created xsi:type="dcterms:W3CDTF">2017-07-13T06:18:26Z</dcterms:created>
  <dcterms:modified xsi:type="dcterms:W3CDTF">2021-02-21T17:35:42Z</dcterms:modified>
</cp:coreProperties>
</file>