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_xlnm._FilterDatabase" localSheetId="0" hidden="1">'ФХД_ Поступления и выплаты'!$A$26:$BW$183</definedName>
    <definedName name="IS_DOCUMENT" localSheetId="0">'ФХД_ Поступления и выплаты'!$A$183</definedName>
    <definedName name="IS_DOCUMENT" localSheetId="1">'ФХД_ Сведения по выплатам на з'!$A$49</definedName>
    <definedName name="Print_Titles" localSheetId="0">'ФХД_ Поступления и выплаты'!$26:$26</definedName>
    <definedName name="Print_Titles" localSheetId="1">'ФХД_ Сведения по выплатам на з'!$6:$6</definedName>
    <definedName name="_xlnm.Print_Area" localSheetId="0">'ФХД_ Поступления и выплаты'!$A$1:$N$183</definedName>
    <definedName name="_xlnm.Print_Area" localSheetId="1">'ФХД_ Сведения по выплатам на з'!$A$1:$DA$58</definedName>
  </definedNames>
  <calcPr calcId="145621"/>
</workbook>
</file>

<file path=xl/calcChain.xml><?xml version="1.0" encoding="utf-8"?>
<calcChain xmlns="http://schemas.openxmlformats.org/spreadsheetml/2006/main">
  <c r="DB35" i="2" l="1"/>
  <c r="CY37" i="2"/>
  <c r="L95" i="1"/>
  <c r="M95" i="1"/>
  <c r="K95" i="1"/>
  <c r="K34" i="1"/>
  <c r="K29" i="1"/>
  <c r="CZ7" i="2" l="1"/>
  <c r="CY15" i="2"/>
  <c r="CY16" i="2" s="1"/>
  <c r="CZ15" i="2"/>
  <c r="CZ16" i="2" s="1"/>
  <c r="CX15" i="2"/>
  <c r="CZ27" i="2"/>
  <c r="CX16" i="2"/>
  <c r="CX10" i="2"/>
  <c r="CZ31" i="2"/>
  <c r="CY31" i="2"/>
  <c r="CZ34" i="2"/>
  <c r="CY33" i="2"/>
  <c r="CX32" i="2"/>
  <c r="CX31" i="2" s="1"/>
  <c r="L114" i="1"/>
  <c r="M114" i="1"/>
  <c r="K117" i="1"/>
  <c r="L163" i="1"/>
  <c r="M163" i="1"/>
  <c r="K163" i="1"/>
  <c r="CZ35" i="2"/>
  <c r="CY35" i="2"/>
  <c r="CY7" i="2" s="1"/>
  <c r="CZ38" i="2"/>
  <c r="CX36" i="2"/>
  <c r="CX35" i="2" s="1"/>
  <c r="CX27" i="2" s="1"/>
  <c r="K62" i="1"/>
  <c r="L117" i="1"/>
  <c r="L79" i="1"/>
  <c r="M79" i="1"/>
  <c r="K79" i="1"/>
  <c r="CY27" i="2" l="1"/>
  <c r="K114" i="1"/>
  <c r="CX7" i="2"/>
  <c r="K182" i="1" l="1"/>
  <c r="M178" i="1"/>
  <c r="L178" i="1"/>
  <c r="K178" i="1"/>
  <c r="M117" i="1"/>
  <c r="M111" i="1"/>
  <c r="L111" i="1"/>
  <c r="K111" i="1"/>
  <c r="M90" i="1"/>
  <c r="M89" i="1" s="1"/>
  <c r="L90" i="1"/>
  <c r="L89" i="1" s="1"/>
  <c r="K90" i="1"/>
  <c r="K89" i="1" s="1"/>
  <c r="M73" i="1"/>
  <c r="L73" i="1"/>
  <c r="K73" i="1"/>
  <c r="M62" i="1"/>
  <c r="L62" i="1"/>
  <c r="M56" i="1"/>
  <c r="M54" i="1" s="1"/>
  <c r="L56" i="1"/>
  <c r="L54" i="1" s="1"/>
  <c r="K56" i="1"/>
  <c r="K54" i="1" s="1"/>
  <c r="M51" i="1"/>
  <c r="L51" i="1"/>
  <c r="K51" i="1"/>
  <c r="M46" i="1"/>
  <c r="L46" i="1"/>
  <c r="K46" i="1"/>
  <c r="M43" i="1"/>
  <c r="L43" i="1"/>
  <c r="K43" i="1"/>
  <c r="M34" i="1"/>
  <c r="L34" i="1"/>
  <c r="M30" i="1"/>
  <c r="L30" i="1"/>
  <c r="K30" i="1"/>
  <c r="CZ14" i="2" l="1"/>
  <c r="CY14" i="2"/>
  <c r="CX14" i="2"/>
  <c r="K61" i="1"/>
  <c r="M61" i="1"/>
  <c r="M60" i="1" s="1"/>
  <c r="L61" i="1"/>
  <c r="L60" i="1" s="1"/>
  <c r="L29" i="1"/>
  <c r="M29" i="1"/>
  <c r="K60" i="1" l="1"/>
  <c r="K185" i="1" s="1"/>
  <c r="M185" i="1"/>
  <c r="L185" i="1"/>
</calcChain>
</file>

<file path=xl/sharedStrings.xml><?xml version="1.0" encoding="utf-8"?>
<sst xmlns="http://schemas.openxmlformats.org/spreadsheetml/2006/main" count="1287" uniqueCount="496">
  <si>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</si>
  <si>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</si>
  <si>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</si>
  <si>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(подпись)</t>
  </si>
  <si>
    <t>(расшифровка подписи)</t>
  </si>
  <si>
    <t>Коды</t>
  </si>
  <si>
    <t>Дата</t>
  </si>
  <si>
    <t>Орган, осуществляющий</t>
  </si>
  <si>
    <t>по Сводному реестру</t>
  </si>
  <si>
    <t>14200003</t>
  </si>
  <si>
    <t>функции и полномочия учредителя</t>
  </si>
  <si>
    <t>МИНИСТЕРСТВО СОЦИАЛЬНОЙ ЗАЩИТЫ НАСЕЛЕНИЯ И ТРУДА БЕЛГОРОДСКОЙ ОБЛАСТИ</t>
  </si>
  <si>
    <t>глава по БК</t>
  </si>
  <si>
    <t>812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</si>
  <si>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</si>
  <si>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</si>
  <si>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</si>
  <si>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</si>
  <si>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</si>
  <si>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</si>
  <si>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</si>
  <si>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</si>
  <si>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</si>
  <si>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</si>
  <si>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</si>
  <si>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Отраслевой код</t>
  </si>
  <si>
    <t>Код субсидии</t>
  </si>
  <si>
    <t>КВФО</t>
  </si>
  <si>
    <t>КОСГУ</t>
  </si>
  <si>
    <t>КФСР</t>
  </si>
  <si>
    <t>КЦСР</t>
  </si>
  <si>
    <t>Сумма</t>
  </si>
  <si>
    <t>на 2026 г</t>
  </si>
  <si>
    <t>на 2027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</si>
  <si>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</si>
  <si>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</si>
  <si>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</si>
  <si>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</si>
  <si>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</si>
  <si>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</si>
  <si>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</si>
  <si>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</si>
  <si>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</si>
  <si>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</si>
  <si>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</si>
  <si>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</si>
  <si>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</si>
  <si>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</si>
  <si>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</si>
  <si>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</si>
  <si>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</si>
  <si>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</si>
  <si>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</si>
  <si>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</si>
  <si>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</si>
  <si>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</si>
  <si>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</si>
  <si>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</si>
  <si>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00000000000000000</t>
  </si>
  <si>
    <t>00000000</t>
  </si>
  <si>
    <t>0</t>
  </si>
  <si>
    <t>000</t>
  </si>
  <si>
    <t>0410</t>
  </si>
  <si>
    <t>0000000000</t>
  </si>
  <si>
    <t>в том числе:
доходы от собственности, всего</t>
  </si>
  <si>
    <t>1100</t>
  </si>
  <si>
    <t>120</t>
  </si>
  <si>
    <t>22222222</t>
  </si>
  <si>
    <t>в том числе:</t>
  </si>
  <si>
    <t>доходы от операционной аренды</t>
  </si>
  <si>
    <t>1110</t>
  </si>
  <si>
    <t>121</t>
  </si>
  <si>
    <t>проценты по предоставленным заимствованиям</t>
  </si>
  <si>
    <t>1120</t>
  </si>
  <si>
    <t>125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</si>
  <si>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</si>
  <si>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</si>
  <si>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</si>
  <si>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</si>
  <si>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</si>
  <si>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</si>
  <si>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</si>
  <si>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</si>
  <si>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</t>
  </si>
  <si>
    <t>1230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</si>
  <si>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</si>
  <si>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</si>
  <si>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</si>
  <si>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</si>
  <si>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</si>
  <si>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</si>
  <si>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 возмещений Фондом пенсионного и социального страхования Российской Федерации расходов</t>
  </si>
  <si>
    <t>1260</t>
  </si>
  <si>
    <t>139</t>
  </si>
  <si>
    <t>1270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</si>
  <si>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</si>
  <si>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</si>
  <si>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</si>
  <si>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</si>
  <si>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</si>
  <si>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</si>
  <si>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</si>
  <si>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</si>
  <si>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</si>
  <si>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</si>
  <si>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</si>
  <si>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</si>
  <si>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</si>
  <si>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поступления</t>
  </si>
  <si>
    <t>1430</t>
  </si>
  <si>
    <t>прочие доходы, всего</t>
  </si>
  <si>
    <t>1500</t>
  </si>
  <si>
    <t>180</t>
  </si>
  <si>
    <t>невыясненные поступления</t>
  </si>
  <si>
    <t>1510</t>
  </si>
  <si>
    <t>181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</si>
  <si>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</si>
  <si>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</si>
  <si>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</si>
  <si>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</si>
  <si>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</si>
  <si>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</si>
  <si>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</si>
  <si>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</si>
  <si>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уменьшение задолженности по предоставленным заимствованиям</t>
  </si>
  <si>
    <t>1982</t>
  </si>
  <si>
    <t>640</t>
  </si>
  <si>
    <t>643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</si>
  <si>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</si>
  <si>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</si>
  <si>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</si>
  <si>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</si>
  <si>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</si>
  <si>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</si>
  <si>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</si>
  <si>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заработная плата</t>
  </si>
  <si>
    <t>2111</t>
  </si>
  <si>
    <t>211</t>
  </si>
  <si>
    <t>21102004</t>
  </si>
  <si>
    <t>2113</t>
  </si>
  <si>
    <t>социальные пособия и компенсации персоналу в денежной форме</t>
  </si>
  <si>
    <t>2114</t>
  </si>
  <si>
    <t>266</t>
  </si>
  <si>
    <t>26601014</t>
  </si>
  <si>
    <t>прочие выплаты персоналу, в том числе компенсационного характера</t>
  </si>
  <si>
    <t>2120</t>
  </si>
  <si>
    <t>112</t>
  </si>
  <si>
    <t>прочие несоциальные выплаты персоналу в денежной форме</t>
  </si>
  <si>
    <t>2121</t>
  </si>
  <si>
    <t>212</t>
  </si>
  <si>
    <t>прочие работы, услуги</t>
  </si>
  <si>
    <t>2122</t>
  </si>
  <si>
    <t>226</t>
  </si>
  <si>
    <t>2123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</si>
  <si>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</si>
  <si>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</si>
  <si>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</si>
  <si>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</si>
  <si>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</si>
  <si>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</si>
  <si>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</si>
  <si>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</si>
  <si>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</si>
  <si>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21302004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</si>
  <si>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</si>
  <si>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</si>
  <si>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</si>
  <si>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</si>
  <si>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</si>
  <si>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</si>
  <si>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</si>
  <si>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</si>
  <si>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</si>
  <si>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</si>
  <si>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</si>
  <si>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</si>
  <si>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</si>
  <si>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</si>
  <si>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</si>
  <si>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</si>
  <si>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</si>
  <si>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</si>
  <si>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</si>
  <si>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</si>
  <si>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264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</si>
  <si>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</si>
  <si>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</si>
  <si>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</si>
  <si>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</si>
  <si>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</si>
  <si>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</si>
  <si>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</si>
  <si>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</si>
  <si>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</si>
  <si>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</si>
  <si>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</si>
  <si>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</si>
  <si>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</si>
  <si>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</si>
  <si>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</si>
  <si>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</si>
  <si>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29100004</t>
  </si>
  <si>
    <t>налог на имущество организаций и земельный налог</t>
  </si>
  <si>
    <t>2320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</si>
  <si>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</si>
  <si>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2330</t>
  </si>
  <si>
    <t>852</t>
  </si>
  <si>
    <t>2340</t>
  </si>
  <si>
    <t>уплата штрафов (в том числе административных), пеней, иных платежей</t>
  </si>
  <si>
    <t>2350</t>
  </si>
  <si>
    <t>853</t>
  </si>
  <si>
    <t>в том числе:
     штрафы за нарушение законодательства о налогах и сборах, законодательства о страховых взносах</t>
  </si>
  <si>
    <t>2351</t>
  </si>
  <si>
    <t>292</t>
  </si>
  <si>
    <t xml:space="preserve">     штрафы за нарушение законодательства о закупках и нарушения условий контрактов (договоров)</t>
  </si>
  <si>
    <t>293</t>
  </si>
  <si>
    <t xml:space="preserve">
другие экономические санкции</t>
  </si>
  <si>
    <t>2352</t>
  </si>
  <si>
    <t>295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</si>
  <si>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</si>
  <si>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</si>
  <si>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</si>
  <si>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</si>
  <si>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</si>
  <si>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</si>
  <si>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</si>
  <si>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</si>
  <si>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</si>
  <si>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</si>
  <si>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</si>
  <si>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</si>
  <si>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</si>
  <si>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</si>
  <si>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</si>
  <si>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</si>
  <si>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</si>
  <si>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</si>
  <si>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</si>
  <si>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</si>
  <si>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</si>
  <si>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</si>
  <si>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</si>
  <si>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</si>
  <si>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</si>
  <si>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296</t>
  </si>
  <si>
    <t>297</t>
  </si>
  <si>
    <t>2521</t>
  </si>
  <si>
    <t>расходы на закупку товаров, работ, услуг, всего</t>
  </si>
  <si>
    <t>2600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</si>
  <si>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</si>
  <si>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</si>
  <si>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</si>
  <si>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</si>
  <si>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</si>
  <si>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</si>
  <si>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</si>
  <si>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</si>
  <si>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</si>
  <si>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Услуги связи, услуги интернет-связи</t>
  </si>
  <si>
    <t>221</t>
  </si>
  <si>
    <t>22101004</t>
  </si>
  <si>
    <t>Транспортные услуги</t>
  </si>
  <si>
    <t>222</t>
  </si>
  <si>
    <t>Оплата за отопление</t>
  </si>
  <si>
    <t>223</t>
  </si>
  <si>
    <t>22301014</t>
  </si>
  <si>
    <t>Оплата электроэнергии</t>
  </si>
  <si>
    <t>22303004</t>
  </si>
  <si>
    <t>Оплата водоснабжения</t>
  </si>
  <si>
    <t>22304004</t>
  </si>
  <si>
    <t>Оплата водоотведения</t>
  </si>
  <si>
    <t>22306004</t>
  </si>
  <si>
    <t>Твердые коммунальные отходы</t>
  </si>
  <si>
    <t>22307004</t>
  </si>
  <si>
    <t>Арендная плата за пользование имуществом (за исключением земельных            участков и других обособленных природных объектов)</t>
  </si>
  <si>
    <t>224</t>
  </si>
  <si>
    <t>22401004</t>
  </si>
  <si>
    <t>225</t>
  </si>
  <si>
    <t>22503034</t>
  </si>
  <si>
    <t>Прочие услуги</t>
  </si>
  <si>
    <t>22601034</t>
  </si>
  <si>
    <t>Охрана помещений, оплата сигнализации</t>
  </si>
  <si>
    <t>22604024</t>
  </si>
  <si>
    <t>Информационные услуги (сопровождение программных продуктов и сайтов)</t>
  </si>
  <si>
    <t>22606004</t>
  </si>
  <si>
    <t>Страхование</t>
  </si>
  <si>
    <t>227</t>
  </si>
  <si>
    <t>22700004</t>
  </si>
  <si>
    <t>Арендная плата за пользование земельными участками</t>
  </si>
  <si>
    <t>229</t>
  </si>
  <si>
    <t>22900004</t>
  </si>
  <si>
    <t>Приобретение прочего оборудования</t>
  </si>
  <si>
    <t>310</t>
  </si>
  <si>
    <t>31003044</t>
  </si>
  <si>
    <t>Бензин, дизельное топливо</t>
  </si>
  <si>
    <t>34300004</t>
  </si>
  <si>
    <t>Увеличение стоимости мягкого инвентаря</t>
  </si>
  <si>
    <t>34500004</t>
  </si>
  <si>
    <t>Увеличение стоимости прочих оборотных запасов (материалов)</t>
  </si>
  <si>
    <t>34600004</t>
  </si>
  <si>
    <t>Увеличение стоимости прочих материальных запасов однократного применения</t>
  </si>
  <si>
    <t>закупку энергетических ресурсов, всего</t>
  </si>
  <si>
    <t>2650</t>
  </si>
  <si>
    <t>247</t>
  </si>
  <si>
    <t>Оплата потребления газа</t>
  </si>
  <si>
    <t>22302004</t>
  </si>
  <si>
    <t>капитальные вложения в объекты государственной (муниципальной) собственности, всего</t>
  </si>
  <si>
    <t>2660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</si>
  <si>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</si>
  <si>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</si>
  <si>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2661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</si>
  <si>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</si>
  <si>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</si>
  <si>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2662</t>
  </si>
  <si>
    <t>407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</si>
  <si>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</si>
  <si>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</si>
  <si>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</si>
  <si>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</si>
  <si>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</si>
  <si>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</si>
  <si>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</si>
  <si>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</si>
  <si>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</si>
  <si>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</si>
  <si>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</si>
  <si>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</si>
  <si>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</si>
  <si>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</si>
  <si>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</si>
  <si>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проверка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</si>
  <si>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</si>
  <si>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</si>
  <si>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</si>
  <si>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</si>
  <si>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</si>
  <si>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</si>
  <si>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</si>
  <si>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</si>
  <si>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</si>
  <si>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</si>
  <si>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</si>
  <si>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</si>
  <si>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</si>
  <si>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</si>
  <si>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</si>
  <si>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</si>
  <si>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</si>
  <si>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</t>
  </si>
  <si>
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</t>
  </si>
  <si>
    <t>26300</t>
  </si>
  <si>
    <t>1.3.1</t>
  </si>
  <si>
    <t>в том числе:
в соответствии с Федеральным законом №44-ФЗ</t>
  </si>
  <si>
    <t>26310</t>
  </si>
  <si>
    <t>26310.1</t>
  </si>
  <si>
    <t>1.3.2</t>
  </si>
  <si>
    <t>в соответствии с Федеральным законом №223-ФЗ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</si>
  <si>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</si>
  <si>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</si>
  <si>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</si>
  <si>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</si>
  <si>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</si>
  <si>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</si>
  <si>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</si>
  <si>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</si>
  <si>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в том числе:
в соответствии с Федеральным законом № 44-ФЗ</t>
  </si>
  <si>
    <t>26411</t>
  </si>
  <si>
    <t>1.4.1.2</t>
  </si>
  <si>
    <t>в соответствии с Федеральным законом № 223-ФЗ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</si>
  <si>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</si>
  <si>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</si>
  <si>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</si>
  <si>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</si>
  <si>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</si>
  <si>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</si>
  <si>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26421.1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</si>
  <si>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</si>
  <si>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</si>
  <si>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</si>
  <si>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</si>
  <si>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</si>
  <si>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26430.1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</si>
  <si>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</si>
  <si>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</si>
  <si>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</si>
  <si>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</si>
  <si>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</si>
  <si>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</si>
  <si>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</si>
  <si>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</si>
  <si>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</si>
  <si>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</si>
  <si>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</si>
  <si>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</si>
  <si>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26451.1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</si>
  <si>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</si>
  <si>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</si>
  <si>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</si>
  <si>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</si>
  <si>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</si>
  <si>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</si>
  <si>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</si>
  <si>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</si>
  <si>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</si>
  <si>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</si>
  <si>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</si>
  <si>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</si>
  <si>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</si>
  <si>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</si>
  <si>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"</t>
  </si>
  <si>
    <t xml:space="preserve"> г.</t>
  </si>
  <si>
    <t>СОГЛАСОВАНО</t>
  </si>
  <si>
    <t>(наименование должности уполномоченного лица органа-учредителя)</t>
  </si>
  <si>
    <t>на 2028 г</t>
  </si>
  <si>
    <t>21101004</t>
  </si>
  <si>
    <t>21101002</t>
  </si>
  <si>
    <t>21102002</t>
  </si>
  <si>
    <t>26601024</t>
  </si>
  <si>
    <t>26601012</t>
  </si>
  <si>
    <t>26601022</t>
  </si>
  <si>
    <t>21201002</t>
  </si>
  <si>
    <t>22601022</t>
  </si>
  <si>
    <t xml:space="preserve">
на выплаты по оплате труда</t>
  </si>
  <si>
    <t>21301004</t>
  </si>
  <si>
    <t>21301002</t>
  </si>
  <si>
    <t>21302002</t>
  </si>
  <si>
    <t>29100002</t>
  </si>
  <si>
    <t>22101002</t>
  </si>
  <si>
    <t>22102004</t>
  </si>
  <si>
    <t>22102002</t>
  </si>
  <si>
    <t>22501002</t>
  </si>
  <si>
    <t>22503012</t>
  </si>
  <si>
    <t>22503014</t>
  </si>
  <si>
    <t>22503032</t>
  </si>
  <si>
    <t>22503022</t>
  </si>
  <si>
    <t>22601032</t>
  </si>
  <si>
    <t>22604022</t>
  </si>
  <si>
    <t>Оплата труда по договорам гражданско-правового характера</t>
  </si>
  <si>
    <t>22603022</t>
  </si>
  <si>
    <t>Переподготовка кадров, повышение квалификации</t>
  </si>
  <si>
    <t>22604042</t>
  </si>
  <si>
    <t>22604052</t>
  </si>
  <si>
    <t>22606002</t>
  </si>
  <si>
    <t>22604044</t>
  </si>
  <si>
    <t>22200002</t>
  </si>
  <si>
    <t>22700002</t>
  </si>
  <si>
    <t>31003042</t>
  </si>
  <si>
    <t>Прочие расходные материалы и предметы снабжения</t>
  </si>
  <si>
    <t>Медикаменты и перевязочные средства</t>
  </si>
  <si>
    <t>34100024</t>
  </si>
  <si>
    <t>34100022</t>
  </si>
  <si>
    <t>34300002</t>
  </si>
  <si>
    <t>Продукты питания</t>
  </si>
  <si>
    <t>34200024</t>
  </si>
  <si>
    <t>34200022</t>
  </si>
  <si>
    <t>Увеличение стоимости строительных материалов</t>
  </si>
  <si>
    <t>34400004</t>
  </si>
  <si>
    <t>34400002</t>
  </si>
  <si>
    <t>34500002</t>
  </si>
  <si>
    <t>34600002</t>
  </si>
  <si>
    <t>34900002</t>
  </si>
  <si>
    <t>22301012</t>
  </si>
  <si>
    <t>22303002</t>
  </si>
  <si>
    <t>22304002</t>
  </si>
  <si>
    <t>22306002</t>
  </si>
  <si>
    <t xml:space="preserve">         Остатки неиспользованных субсидий на выполнение государственного задания на оказание государственных услуг (выполнение работ) прошлых лет</t>
  </si>
  <si>
    <t>44444444</t>
  </si>
  <si>
    <t>31001002</t>
  </si>
  <si>
    <t>3114003385</t>
  </si>
  <si>
    <t>311401001</t>
  </si>
  <si>
    <t>14202368</t>
  </si>
  <si>
    <t>Государственное бюджетное стационарное учреждение социального обслуживания системы социальной защиты населения "Новооскольский дом-интернат для престарелых и инвалидов"</t>
  </si>
  <si>
    <t>План финансово-хозяйственной деятельности на 2026 г.</t>
  </si>
  <si>
    <t>и плановый период 2027 и 2028 годов</t>
  </si>
  <si>
    <t>Министр</t>
  </si>
  <si>
    <t>МИНСОЦТРУД БЕЛГОРОДСКОЙ ОБЛАСТИ</t>
  </si>
  <si>
    <t>Митякина О.А.</t>
  </si>
  <si>
    <t>в том числе по году начала закупки:
2026</t>
  </si>
  <si>
    <t>2026</t>
  </si>
  <si>
    <t>2027</t>
  </si>
  <si>
    <t>2028</t>
  </si>
  <si>
    <t>Директор</t>
  </si>
  <si>
    <t>Тебенькова Е.Н.</t>
  </si>
  <si>
    <t>Заместитель директора по финансово-экономической работе</t>
  </si>
  <si>
    <t>Мамакина Т.Н.</t>
  </si>
  <si>
    <t xml:space="preserve">Первый заместитель министра социальной защиты населения и труда области </t>
  </si>
  <si>
    <t>Крупка Л.А.</t>
  </si>
  <si>
    <t>26</t>
  </si>
  <si>
    <t>Оплата текущего ремонта оборудования и инвентаря (прочее)</t>
  </si>
  <si>
    <t xml:space="preserve"> Оплата работ, услуг по противопожарным мероприятиям</t>
  </si>
  <si>
    <t>Система видеонаблюдения</t>
  </si>
  <si>
    <t>Прочее содержание имущества</t>
  </si>
  <si>
    <t>"___26___"   февраля    2026___г.</t>
  </si>
  <si>
    <t>26.02.2026</t>
  </si>
  <si>
    <t>от "_26_" февраля 2026 г.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</si>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</sst>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?"/>
  </numFmts>
  <fonts count="18" x14ac:knownFonts="1">
    <font>
      <sz val="11"/>
      <color indexed="64"/>
      <name val="Calibri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2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 Cyr"/>
    </font>
    <font>
      <sz val="11"/>
      <color indexed="64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  <font>
      <b/>
      <sz val="8"/>
      <color indexed="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 style="mediumDashDot">
        <color auto="1"/>
      </left>
      <right/>
      <top/>
      <bottom style="thin">
        <color auto="1"/>
      </bottom>
      <diagonal/>
    </border>
    <border>
      <left/>
      <right style="mediumDashDot">
        <color auto="1"/>
      </right>
      <top/>
      <bottom style="thin">
        <color auto="1"/>
      </bottom>
      <diagonal/>
    </border>
    <border>
      <left style="mediumDashDot">
        <color auto="1"/>
      </left>
      <right/>
      <top style="thin">
        <color auto="1"/>
      </top>
      <bottom/>
      <diagonal/>
    </border>
    <border>
      <left/>
      <right style="mediumDashDot">
        <color auto="1"/>
      </right>
      <top style="thin">
        <color auto="1"/>
      </top>
      <bottom/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</borders>
  <cellStyleXfs count="2">
    <xf numFmtId="0" fontId="0" fillId="0" borderId="0"/>
    <xf numFmtId="43" fontId="10" fillId="0" borderId="0"/>
  </cellStyleXfs>
  <cellXfs count="277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/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9" fontId="6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3" xfId="0" applyFont="1" applyBorder="1" applyAlignment="1">
      <alignment horizontal="center" vertical="top" wrapText="1"/>
    </xf>
    <xf numFmtId="49" fontId="6" fillId="0" borderId="10" xfId="0" applyNumberFormat="1" applyFont="1" applyBorder="1" applyAlignment="1">
      <alignment horizontal="center" vertical="top"/>
    </xf>
    <xf numFmtId="49" fontId="6" fillId="0" borderId="8" xfId="0" applyNumberFormat="1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 vertical="top"/>
    </xf>
    <xf numFmtId="0" fontId="6" fillId="0" borderId="10" xfId="0" applyFont="1" applyBorder="1" applyAlignment="1">
      <alignment horizontal="left" wrapText="1"/>
    </xf>
    <xf numFmtId="49" fontId="6" fillId="0" borderId="15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" fontId="6" fillId="0" borderId="16" xfId="0" applyNumberFormat="1" applyFont="1" applyBorder="1" applyAlignment="1">
      <alignment horizontal="right"/>
    </xf>
    <xf numFmtId="4" fontId="6" fillId="0" borderId="17" xfId="0" applyNumberFormat="1" applyFont="1" applyBorder="1" applyAlignment="1">
      <alignment horizontal="right"/>
    </xf>
    <xf numFmtId="49" fontId="6" fillId="0" borderId="18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right"/>
    </xf>
    <xf numFmtId="4" fontId="6" fillId="0" borderId="19" xfId="0" applyNumberFormat="1" applyFont="1" applyBorder="1" applyAlignment="1">
      <alignment horizontal="right"/>
    </xf>
    <xf numFmtId="0" fontId="8" fillId="0" borderId="10" xfId="0" applyFont="1" applyBorder="1" applyAlignment="1">
      <alignment horizontal="left" wrapText="1"/>
    </xf>
    <xf numFmtId="49" fontId="8" fillId="0" borderId="18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 wrapText="1"/>
    </xf>
    <xf numFmtId="49" fontId="8" fillId="0" borderId="9" xfId="0" applyNumberFormat="1" applyFont="1" applyBorder="1" applyAlignment="1">
      <alignment horizontal="center" wrapText="1"/>
    </xf>
    <xf numFmtId="4" fontId="8" fillId="0" borderId="9" xfId="0" applyNumberFormat="1" applyFont="1" applyBorder="1" applyAlignment="1">
      <alignment horizontal="right"/>
    </xf>
    <xf numFmtId="0" fontId="6" fillId="0" borderId="10" xfId="0" applyFont="1" applyBorder="1" applyAlignment="1">
      <alignment horizontal="left" wrapText="1" indent="1"/>
    </xf>
    <xf numFmtId="0" fontId="6" fillId="0" borderId="2" xfId="0" applyFont="1" applyBorder="1" applyAlignment="1">
      <alignment horizontal="left" wrapText="1" indent="2"/>
    </xf>
    <xf numFmtId="49" fontId="6" fillId="0" borderId="20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 wrapText="1"/>
    </xf>
    <xf numFmtId="4" fontId="6" fillId="0" borderId="8" xfId="0" applyNumberFormat="1" applyFont="1" applyBorder="1" applyAlignment="1">
      <alignment horizontal="right"/>
    </xf>
    <xf numFmtId="4" fontId="6" fillId="0" borderId="2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wrapText="1" indent="3"/>
    </xf>
    <xf numFmtId="49" fontId="6" fillId="0" borderId="22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 wrapText="1"/>
    </xf>
    <xf numFmtId="4" fontId="6" fillId="0" borderId="13" xfId="0" applyNumberFormat="1" applyFont="1" applyBorder="1" applyAlignment="1">
      <alignment horizontal="right"/>
    </xf>
    <xf numFmtId="4" fontId="6" fillId="0" borderId="23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wrapText="1" indent="1"/>
    </xf>
    <xf numFmtId="0" fontId="6" fillId="0" borderId="10" xfId="0" applyFont="1" applyBorder="1" applyAlignment="1">
      <alignment horizontal="left" wrapText="1" indent="3"/>
    </xf>
    <xf numFmtId="4" fontId="6" fillId="0" borderId="9" xfId="0" applyNumberFormat="1" applyFont="1" applyBorder="1" applyAlignment="1">
      <alignment horizontal="right" wrapText="1"/>
    </xf>
    <xf numFmtId="4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 indent="2"/>
    </xf>
    <xf numFmtId="49" fontId="6" fillId="0" borderId="24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 wrapText="1"/>
    </xf>
    <xf numFmtId="49" fontId="6" fillId="0" borderId="25" xfId="0" applyNumberFormat="1" applyFont="1" applyBorder="1" applyAlignment="1">
      <alignment horizontal="center" wrapText="1"/>
    </xf>
    <xf numFmtId="4" fontId="6" fillId="0" borderId="26" xfId="0" applyNumberFormat="1" applyFont="1" applyBorder="1" applyAlignment="1">
      <alignment horizontal="right"/>
    </xf>
    <xf numFmtId="4" fontId="6" fillId="0" borderId="25" xfId="0" applyNumberFormat="1" applyFont="1" applyBorder="1" applyAlignment="1">
      <alignment horizontal="right"/>
    </xf>
    <xf numFmtId="4" fontId="6" fillId="0" borderId="27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wrapText="1" indent="1"/>
    </xf>
    <xf numFmtId="49" fontId="6" fillId="0" borderId="28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 wrapText="1"/>
    </xf>
    <xf numFmtId="4" fontId="6" fillId="0" borderId="29" xfId="0" applyNumberFormat="1" applyFont="1" applyBorder="1" applyAlignment="1">
      <alignment horizontal="right"/>
    </xf>
    <xf numFmtId="4" fontId="6" fillId="0" borderId="30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wrapText="1" indent="3"/>
    </xf>
    <xf numFmtId="4" fontId="6" fillId="0" borderId="12" xfId="0" applyNumberFormat="1" applyFont="1" applyBorder="1" applyAlignment="1">
      <alignment horizontal="right"/>
    </xf>
    <xf numFmtId="0" fontId="6" fillId="0" borderId="0" xfId="0" applyFont="1" applyAlignment="1">
      <alignment horizontal="left" wrapText="1" indent="3"/>
    </xf>
    <xf numFmtId="49" fontId="6" fillId="0" borderId="31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 wrapText="1"/>
    </xf>
    <xf numFmtId="4" fontId="6" fillId="0" borderId="32" xfId="0" applyNumberFormat="1" applyFont="1" applyBorder="1" applyAlignment="1">
      <alignment horizontal="right"/>
    </xf>
    <xf numFmtId="49" fontId="6" fillId="0" borderId="33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 wrapText="1"/>
    </xf>
    <xf numFmtId="4" fontId="6" fillId="0" borderId="14" xfId="0" applyNumberFormat="1" applyFont="1" applyBorder="1" applyAlignment="1">
      <alignment horizontal="right"/>
    </xf>
    <xf numFmtId="0" fontId="6" fillId="0" borderId="0" xfId="0" applyFont="1" applyAlignment="1">
      <alignment horizontal="left" wrapText="1" indent="1"/>
    </xf>
    <xf numFmtId="49" fontId="6" fillId="0" borderId="3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" fontId="6" fillId="0" borderId="34" xfId="0" applyNumberFormat="1" applyFont="1" applyBorder="1" applyAlignment="1">
      <alignment horizontal="right" wrapText="1"/>
    </xf>
    <xf numFmtId="49" fontId="6" fillId="0" borderId="18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left" wrapText="1" indent="4"/>
    </xf>
    <xf numFmtId="49" fontId="6" fillId="0" borderId="35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wrapText="1" indent="4"/>
    </xf>
    <xf numFmtId="4" fontId="6" fillId="0" borderId="34" xfId="0" applyNumberFormat="1" applyFont="1" applyBorder="1" applyAlignment="1">
      <alignment horizontal="right"/>
    </xf>
    <xf numFmtId="4" fontId="7" fillId="0" borderId="13" xfId="0" applyNumberFormat="1" applyFont="1" applyBorder="1" applyAlignment="1">
      <alignment horizontal="right"/>
    </xf>
    <xf numFmtId="0" fontId="6" fillId="0" borderId="10" xfId="0" applyFont="1" applyBorder="1" applyAlignment="1">
      <alignment horizontal="left" wrapText="1" indent="4"/>
    </xf>
    <xf numFmtId="49" fontId="6" fillId="0" borderId="37" xfId="0" applyNumberFormat="1" applyFont="1" applyBorder="1" applyAlignment="1">
      <alignment horizontal="center"/>
    </xf>
    <xf numFmtId="49" fontId="6" fillId="0" borderId="38" xfId="0" applyNumberFormat="1" applyFont="1" applyBorder="1" applyAlignment="1">
      <alignment horizontal="center"/>
    </xf>
    <xf numFmtId="49" fontId="6" fillId="0" borderId="38" xfId="0" applyNumberFormat="1" applyFont="1" applyBorder="1" applyAlignment="1">
      <alignment horizontal="center" wrapText="1"/>
    </xf>
    <xf numFmtId="4" fontId="6" fillId="0" borderId="38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left" wrapText="1" indent="4"/>
    </xf>
    <xf numFmtId="49" fontId="8" fillId="0" borderId="33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 wrapText="1"/>
    </xf>
    <xf numFmtId="4" fontId="8" fillId="0" borderId="14" xfId="0" applyNumberFormat="1" applyFont="1" applyBorder="1" applyAlignment="1">
      <alignment horizontal="right"/>
    </xf>
    <xf numFmtId="0" fontId="6" fillId="0" borderId="10" xfId="0" applyFont="1" applyBorder="1" applyAlignment="1">
      <alignment horizontal="left" wrapText="1" indent="2"/>
    </xf>
    <xf numFmtId="49" fontId="6" fillId="0" borderId="32" xfId="0" applyNumberFormat="1" applyFont="1" applyBorder="1" applyAlignment="1">
      <alignment horizontal="left" wrapText="1" indent="2"/>
    </xf>
    <xf numFmtId="4" fontId="6" fillId="0" borderId="19" xfId="0" applyNumberFormat="1" applyFont="1" applyBorder="1" applyAlignment="1">
      <alignment horizontal="left" indent="2"/>
    </xf>
    <xf numFmtId="0" fontId="1" fillId="0" borderId="0" xfId="0" applyFont="1" applyAlignment="1">
      <alignment horizontal="left" indent="2"/>
    </xf>
    <xf numFmtId="49" fontId="8" fillId="0" borderId="12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 wrapText="1"/>
    </xf>
    <xf numFmtId="4" fontId="8" fillId="0" borderId="12" xfId="0" applyNumberFormat="1" applyFont="1" applyBorder="1" applyAlignment="1">
      <alignment horizontal="right"/>
    </xf>
    <xf numFmtId="4" fontId="8" fillId="0" borderId="19" xfId="0" applyNumberFormat="1" applyFont="1" applyBorder="1" applyAlignment="1">
      <alignment horizontal="right"/>
    </xf>
    <xf numFmtId="49" fontId="6" fillId="0" borderId="39" xfId="0" applyNumberFormat="1" applyFont="1" applyBorder="1" applyAlignment="1">
      <alignment horizontal="center"/>
    </xf>
    <xf numFmtId="49" fontId="6" fillId="0" borderId="40" xfId="0" applyNumberFormat="1" applyFont="1" applyBorder="1" applyAlignment="1">
      <alignment horizontal="center"/>
    </xf>
    <xf numFmtId="49" fontId="6" fillId="0" borderId="40" xfId="0" applyNumberFormat="1" applyFont="1" applyBorder="1" applyAlignment="1">
      <alignment horizontal="center" wrapText="1"/>
    </xf>
    <xf numFmtId="49" fontId="6" fillId="0" borderId="41" xfId="0" applyNumberFormat="1" applyFont="1" applyBorder="1" applyAlignment="1">
      <alignment horizontal="center" wrapText="1"/>
    </xf>
    <xf numFmtId="4" fontId="6" fillId="0" borderId="40" xfId="0" applyNumberFormat="1" applyFont="1" applyBorder="1" applyAlignment="1">
      <alignment horizontal="right"/>
    </xf>
    <xf numFmtId="4" fontId="6" fillId="0" borderId="42" xfId="0" applyNumberFormat="1" applyFont="1" applyBorder="1" applyAlignment="1">
      <alignment horizontal="right"/>
    </xf>
    <xf numFmtId="4" fontId="1" fillId="0" borderId="0" xfId="0" applyNumberFormat="1" applyFont="1"/>
    <xf numFmtId="49" fontId="6" fillId="0" borderId="13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/>
    </xf>
    <xf numFmtId="49" fontId="6" fillId="0" borderId="40" xfId="0" applyNumberFormat="1" applyFont="1" applyBorder="1" applyAlignment="1">
      <alignment horizontal="center" vertical="top"/>
    </xf>
    <xf numFmtId="49" fontId="6" fillId="0" borderId="10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1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6" fillId="0" borderId="52" xfId="0" applyFont="1" applyBorder="1" applyAlignment="1">
      <alignment horizontal="left"/>
    </xf>
    <xf numFmtId="0" fontId="6" fillId="0" borderId="53" xfId="0" applyFont="1" applyBorder="1" applyAlignment="1">
      <alignment horizontal="left"/>
    </xf>
    <xf numFmtId="0" fontId="6" fillId="0" borderId="54" xfId="0" applyFont="1" applyBorder="1" applyAlignment="1">
      <alignment horizontal="left"/>
    </xf>
    <xf numFmtId="0" fontId="6" fillId="0" borderId="55" xfId="0" applyFont="1" applyBorder="1" applyAlignment="1">
      <alignment horizontal="left"/>
    </xf>
    <xf numFmtId="0" fontId="3" fillId="0" borderId="54" xfId="0" applyFont="1" applyBorder="1" applyAlignment="1">
      <alignment horizontal="center" vertical="top"/>
    </xf>
    <xf numFmtId="0" fontId="3" fillId="0" borderId="55" xfId="0" applyFont="1" applyBorder="1" applyAlignment="1">
      <alignment horizontal="center" vertical="top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4" fontId="6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horizontal="left" wrapText="1" indent="2"/>
    </xf>
    <xf numFmtId="0" fontId="8" fillId="0" borderId="0" xfId="0" applyFont="1" applyAlignment="1">
      <alignment horizontal="left" wrapText="1" indent="3"/>
    </xf>
    <xf numFmtId="0" fontId="8" fillId="0" borderId="10" xfId="0" applyFont="1" applyBorder="1" applyAlignment="1">
      <alignment horizontal="left" wrapText="1" indent="3"/>
    </xf>
    <xf numFmtId="0" fontId="8" fillId="0" borderId="10" xfId="0" applyFont="1" applyBorder="1" applyAlignment="1">
      <alignment horizontal="left" wrapText="1" indent="1"/>
    </xf>
    <xf numFmtId="49" fontId="8" fillId="0" borderId="22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 wrapText="1"/>
    </xf>
    <xf numFmtId="4" fontId="8" fillId="0" borderId="13" xfId="0" applyNumberFormat="1" applyFont="1" applyBorder="1" applyAlignment="1">
      <alignment horizontal="right"/>
    </xf>
    <xf numFmtId="4" fontId="8" fillId="0" borderId="23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wrapText="1" indent="3"/>
    </xf>
    <xf numFmtId="49" fontId="8" fillId="0" borderId="31" xfId="0" applyNumberFormat="1" applyFont="1" applyBorder="1" applyAlignment="1">
      <alignment horizontal="center"/>
    </xf>
    <xf numFmtId="49" fontId="8" fillId="0" borderId="32" xfId="0" applyNumberFormat="1" applyFont="1" applyBorder="1" applyAlignment="1">
      <alignment horizontal="center"/>
    </xf>
    <xf numFmtId="49" fontId="8" fillId="0" borderId="32" xfId="0" applyNumberFormat="1" applyFont="1" applyBorder="1" applyAlignment="1">
      <alignment horizontal="center" wrapText="1"/>
    </xf>
    <xf numFmtId="4" fontId="8" fillId="0" borderId="32" xfId="0" applyNumberFormat="1" applyFont="1" applyBorder="1" applyAlignment="1">
      <alignment horizontal="right"/>
    </xf>
    <xf numFmtId="4" fontId="6" fillId="0" borderId="13" xfId="0" applyNumberFormat="1" applyFont="1" applyBorder="1" applyAlignment="1">
      <alignment horizontal="right" wrapText="1"/>
    </xf>
    <xf numFmtId="49" fontId="11" fillId="0" borderId="9" xfId="0" applyNumberFormat="1" applyFont="1" applyFill="1" applyBorder="1" applyAlignment="1">
      <alignment horizontal="left" wrapText="1" indent="2"/>
    </xf>
    <xf numFmtId="0" fontId="6" fillId="0" borderId="0" xfId="0" applyFont="1" applyBorder="1" applyAlignment="1">
      <alignment horizontal="left" wrapText="1" indent="4"/>
    </xf>
    <xf numFmtId="0" fontId="3" fillId="0" borderId="0" xfId="0" applyFont="1" applyBorder="1" applyAlignment="1">
      <alignment horizontal="center" vertical="top" wrapText="1"/>
    </xf>
    <xf numFmtId="4" fontId="6" fillId="3" borderId="32" xfId="1" applyNumberFormat="1" applyFont="1" applyFill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4" fontId="6" fillId="0" borderId="41" xfId="0" applyNumberFormat="1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0" xfId="0" applyFont="1"/>
    <xf numFmtId="0" fontId="16" fillId="0" borderId="0" xfId="0" applyFont="1"/>
    <xf numFmtId="49" fontId="15" fillId="0" borderId="5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left" wrapText="1" indent="4"/>
    </xf>
    <xf numFmtId="49" fontId="15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49" fontId="17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wrapText="1"/>
    </xf>
    <xf numFmtId="0" fontId="3" fillId="0" borderId="58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59" xfId="0" applyFont="1" applyBorder="1" applyAlignment="1">
      <alignment horizontal="center" vertical="top"/>
    </xf>
    <xf numFmtId="0" fontId="6" fillId="0" borderId="54" xfId="0" applyFont="1" applyBorder="1" applyAlignment="1">
      <alignment horizontal="right"/>
    </xf>
    <xf numFmtId="0" fontId="6" fillId="0" borderId="0" xfId="0" applyFont="1" applyAlignment="1">
      <alignment horizontal="right"/>
    </xf>
    <xf numFmtId="49" fontId="15" fillId="0" borderId="1" xfId="0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6" fillId="0" borderId="9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indent="1"/>
    </xf>
    <xf numFmtId="0" fontId="6" fillId="0" borderId="47" xfId="0" applyFont="1" applyBorder="1" applyAlignment="1">
      <alignment horizontal="left" vertical="top" indent="1"/>
    </xf>
    <xf numFmtId="49" fontId="7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right"/>
    </xf>
    <xf numFmtId="0" fontId="9" fillId="0" borderId="1" xfId="0" applyFont="1" applyBorder="1"/>
    <xf numFmtId="0" fontId="8" fillId="0" borderId="5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6" fillId="0" borderId="9" xfId="0" applyFont="1" applyBorder="1" applyAlignment="1">
      <alignment horizontal="left" wrapText="1" indent="1"/>
    </xf>
    <xf numFmtId="0" fontId="6" fillId="0" borderId="10" xfId="0" applyFont="1" applyBorder="1" applyAlignment="1">
      <alignment horizontal="left" indent="1"/>
    </xf>
    <xf numFmtId="0" fontId="6" fillId="0" borderId="47" xfId="0" applyFont="1" applyBorder="1" applyAlignment="1">
      <alignment horizontal="left" indent="1"/>
    </xf>
    <xf numFmtId="0" fontId="12" fillId="0" borderId="1" xfId="0" applyFont="1" applyBorder="1" applyAlignment="1">
      <alignment horizontal="center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49" fontId="6" fillId="0" borderId="18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36" xfId="0" applyNumberFormat="1" applyFont="1" applyBorder="1" applyAlignment="1">
      <alignment horizontal="center"/>
    </xf>
    <xf numFmtId="49" fontId="6" fillId="0" borderId="24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2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2" borderId="9" xfId="0" applyFont="1" applyFill="1" applyBorder="1" applyAlignment="1">
      <alignment horizontal="left" vertical="top" wrapText="1" indent="3"/>
    </xf>
    <xf numFmtId="0" fontId="6" fillId="2" borderId="10" xfId="0" applyFont="1" applyFill="1" applyBorder="1" applyAlignment="1">
      <alignment horizontal="left" vertical="top" indent="3"/>
    </xf>
    <xf numFmtId="0" fontId="6" fillId="2" borderId="47" xfId="0" applyFont="1" applyFill="1" applyBorder="1" applyAlignment="1">
      <alignment horizontal="left" vertical="top" indent="3"/>
    </xf>
    <xf numFmtId="0" fontId="6" fillId="2" borderId="9" xfId="0" applyFont="1" applyFill="1" applyBorder="1" applyAlignment="1">
      <alignment horizontal="left" vertical="top" wrapText="1" indent="4"/>
    </xf>
    <xf numFmtId="0" fontId="6" fillId="2" borderId="10" xfId="0" applyFont="1" applyFill="1" applyBorder="1" applyAlignment="1">
      <alignment horizontal="left" vertical="top" indent="4"/>
    </xf>
    <xf numFmtId="0" fontId="6" fillId="2" borderId="47" xfId="0" applyFont="1" applyFill="1" applyBorder="1" applyAlignment="1">
      <alignment horizontal="left" vertical="top" indent="4"/>
    </xf>
    <xf numFmtId="0" fontId="6" fillId="2" borderId="9" xfId="0" applyFont="1" applyFill="1" applyBorder="1" applyAlignment="1">
      <alignment horizontal="left" wrapText="1" indent="3"/>
    </xf>
    <xf numFmtId="0" fontId="6" fillId="2" borderId="10" xfId="0" applyFont="1" applyFill="1" applyBorder="1" applyAlignment="1">
      <alignment horizontal="left" indent="3"/>
    </xf>
    <xf numFmtId="0" fontId="6" fillId="2" borderId="47" xfId="0" applyFont="1" applyFill="1" applyBorder="1" applyAlignment="1">
      <alignment horizontal="left" indent="3"/>
    </xf>
    <xf numFmtId="49" fontId="6" fillId="0" borderId="15" xfId="0" applyNumberFormat="1" applyFont="1" applyBorder="1" applyAlignment="1">
      <alignment horizontal="center"/>
    </xf>
    <xf numFmtId="49" fontId="6" fillId="0" borderId="45" xfId="0" applyNumberFormat="1" applyFont="1" applyBorder="1" applyAlignment="1">
      <alignment horizontal="center"/>
    </xf>
    <xf numFmtId="49" fontId="6" fillId="0" borderId="46" xfId="0" applyNumberFormat="1" applyFont="1" applyBorder="1" applyAlignment="1">
      <alignment horizontal="center"/>
    </xf>
    <xf numFmtId="0" fontId="6" fillId="0" borderId="9" xfId="0" applyFont="1" applyBorder="1" applyAlignment="1">
      <alignment horizontal="left" wrapText="1" indent="2"/>
    </xf>
    <xf numFmtId="0" fontId="6" fillId="0" borderId="10" xfId="0" applyFont="1" applyBorder="1" applyAlignment="1">
      <alignment horizontal="left" indent="2"/>
    </xf>
    <xf numFmtId="0" fontId="6" fillId="0" borderId="47" xfId="0" applyFont="1" applyBorder="1" applyAlignment="1">
      <alignment horizontal="left" indent="2"/>
    </xf>
    <xf numFmtId="49" fontId="6" fillId="0" borderId="48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left" wrapText="1" indent="2"/>
    </xf>
    <xf numFmtId="0" fontId="6" fillId="2" borderId="10" xfId="0" applyFont="1" applyFill="1" applyBorder="1" applyAlignment="1">
      <alignment horizontal="left" indent="2"/>
    </xf>
    <xf numFmtId="0" fontId="6" fillId="2" borderId="47" xfId="0" applyFont="1" applyFill="1" applyBorder="1" applyAlignment="1">
      <alignment horizontal="left" indent="2"/>
    </xf>
    <xf numFmtId="0" fontId="6" fillId="2" borderId="9" xfId="0" applyFont="1" applyFill="1" applyBorder="1" applyAlignment="1">
      <alignment horizontal="left" wrapText="1" indent="1"/>
    </xf>
    <xf numFmtId="0" fontId="6" fillId="2" borderId="10" xfId="0" applyFont="1" applyFill="1" applyBorder="1" applyAlignment="1">
      <alignment horizontal="left" indent="1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49" fontId="8" fillId="0" borderId="15" xfId="0" applyNumberFormat="1" applyFont="1" applyBorder="1" applyAlignment="1">
      <alignment horizontal="center"/>
    </xf>
    <xf numFmtId="49" fontId="8" fillId="0" borderId="45" xfId="0" applyNumberFormat="1" applyFont="1" applyBorder="1" applyAlignment="1">
      <alignment horizontal="center"/>
    </xf>
    <xf numFmtId="49" fontId="8" fillId="0" borderId="46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left" wrapText="1" indent="1"/>
    </xf>
    <xf numFmtId="0" fontId="6" fillId="0" borderId="2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top"/>
    </xf>
    <xf numFmtId="49" fontId="6" fillId="0" borderId="11" xfId="0" applyNumberFormat="1" applyFont="1" applyBorder="1" applyAlignment="1">
      <alignment horizontal="center" vertical="top"/>
    </xf>
    <xf numFmtId="49" fontId="6" fillId="0" borderId="41" xfId="0" applyNumberFormat="1" applyFont="1" applyBorder="1" applyAlignment="1">
      <alignment horizontal="center" vertical="top"/>
    </xf>
    <xf numFmtId="49" fontId="6" fillId="0" borderId="43" xfId="0" applyNumberFormat="1" applyFont="1" applyBorder="1" applyAlignment="1">
      <alignment horizontal="center" vertical="top"/>
    </xf>
    <xf numFmtId="49" fontId="6" fillId="0" borderId="44" xfId="0" applyNumberFormat="1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85"/>
  <sheetViews>
    <sheetView topLeftCell="A103" zoomScaleNormal="100" zoomScaleSheetLayoutView="125" workbookViewId="0">
      <selection activeCell="P63" sqref="P63"/>
    </sheetView>
  </sheetViews>
  <sheetFormatPr defaultColWidth="8.85546875" defaultRowHeight="10.15" customHeight="1" x14ac:dyDescent="0.25"/>
  <cols>
    <col min="1" max="1" width="60.7109375" style="1" customWidth="1"/>
    <col min="2" max="2" width="8.7109375" style="1" customWidth="1"/>
    <col min="3" max="3" width="11.7109375" style="1" customWidth="1"/>
    <col min="4" max="4" width="10.7109375" style="1" customWidth="1"/>
    <col min="5" max="5" width="13.85546875" style="1" customWidth="1"/>
    <col min="6" max="9" width="10.7109375" style="1" customWidth="1"/>
    <col min="10" max="10" width="10.7109375" style="1" hidden="1" customWidth="1"/>
    <col min="11" max="14" width="12.7109375" style="1" customWidth="1"/>
    <col min="15" max="257" width="8.85546875" style="1" customWidth="1"/>
  </cols>
  <sheetData>
    <row r="1" spans="1:14" ht="15" x14ac:dyDescent="0.25">
      <c r="L1" s="174" t="s">
        <v>0</v>
      </c>
      <c r="M1" s="174"/>
      <c r="N1" s="174"/>
    </row>
    <row r="2" spans="1:14" ht="19.5" customHeight="1" x14ac:dyDescent="0.25">
      <c r="L2" s="175" t="s">
        <v>474</v>
      </c>
      <c r="M2" s="175"/>
      <c r="N2" s="175"/>
    </row>
    <row r="3" spans="1:14" ht="9.75" customHeight="1" x14ac:dyDescent="0.25">
      <c r="L3" s="176" t="s">
        <v>1</v>
      </c>
      <c r="M3" s="176"/>
      <c r="N3" s="176"/>
    </row>
    <row r="4" spans="1:14" ht="28.5" customHeight="1" x14ac:dyDescent="0.25">
      <c r="L4" s="177" t="s">
        <v>475</v>
      </c>
      <c r="M4" s="177"/>
      <c r="N4" s="177"/>
    </row>
    <row r="5" spans="1:14" ht="33.75" customHeight="1" x14ac:dyDescent="0.25">
      <c r="L5" s="176" t="s">
        <v>2</v>
      </c>
      <c r="M5" s="176"/>
      <c r="N5" s="176"/>
    </row>
    <row r="6" spans="1:14" ht="12.75" customHeight="1" x14ac:dyDescent="0.25">
      <c r="L6" s="2"/>
      <c r="M6" s="169" t="s">
        <v>476</v>
      </c>
      <c r="N6" s="169"/>
    </row>
    <row r="7" spans="1:14" ht="15" x14ac:dyDescent="0.25">
      <c r="L7" s="3" t="s">
        <v>3</v>
      </c>
      <c r="N7" s="144" t="s">
        <v>4</v>
      </c>
    </row>
    <row r="8" spans="1:14" ht="15" x14ac:dyDescent="0.25">
      <c r="L8" s="170" t="s">
        <v>492</v>
      </c>
      <c r="M8" s="170"/>
      <c r="N8" s="170"/>
    </row>
    <row r="9" spans="1:14" ht="15" x14ac:dyDescent="0.25"/>
    <row r="10" spans="1:14" ht="12.6" customHeight="1" x14ac:dyDescent="0.25">
      <c r="A10" s="171" t="s">
        <v>472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4"/>
    </row>
    <row r="11" spans="1:14" ht="12.6" customHeight="1" x14ac:dyDescent="0.25">
      <c r="A11" s="171" t="s">
        <v>473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2" t="s">
        <v>5</v>
      </c>
    </row>
    <row r="12" spans="1:14" ht="15" x14ac:dyDescent="0.25">
      <c r="N12" s="173"/>
    </row>
    <row r="13" spans="1:14" ht="11.25" customHeight="1" x14ac:dyDescent="0.25">
      <c r="B13" s="155" t="s">
        <v>494</v>
      </c>
      <c r="C13" s="155"/>
      <c r="D13" s="155"/>
      <c r="M13" s="6" t="s">
        <v>6</v>
      </c>
      <c r="N13" s="153" t="s">
        <v>493</v>
      </c>
    </row>
    <row r="14" spans="1:14" ht="11.25" customHeight="1" x14ac:dyDescent="0.25">
      <c r="A14" s="7" t="s">
        <v>7</v>
      </c>
      <c r="M14" s="6" t="s">
        <v>8</v>
      </c>
      <c r="N14" s="8" t="s">
        <v>9</v>
      </c>
    </row>
    <row r="15" spans="1:14" ht="11.25" customHeight="1" x14ac:dyDescent="0.25">
      <c r="A15" s="7" t="s">
        <v>10</v>
      </c>
      <c r="B15" s="156" t="s">
        <v>11</v>
      </c>
      <c r="C15" s="156"/>
      <c r="D15" s="156"/>
      <c r="E15" s="156"/>
      <c r="F15" s="156"/>
      <c r="G15" s="156"/>
      <c r="H15" s="156"/>
      <c r="I15" s="156"/>
      <c r="J15" s="156"/>
      <c r="K15" s="156"/>
      <c r="M15" s="6" t="s">
        <v>12</v>
      </c>
      <c r="N15" s="8" t="s">
        <v>13</v>
      </c>
    </row>
    <row r="16" spans="1:14" ht="11.25" customHeight="1" x14ac:dyDescent="0.25">
      <c r="M16" s="6" t="s">
        <v>8</v>
      </c>
      <c r="N16" s="8" t="s">
        <v>470</v>
      </c>
    </row>
    <row r="17" spans="1:14" ht="11.25" customHeight="1" x14ac:dyDescent="0.25">
      <c r="M17" s="6" t="s">
        <v>14</v>
      </c>
      <c r="N17" s="8" t="s">
        <v>468</v>
      </c>
    </row>
    <row r="18" spans="1:14" ht="22.5" customHeight="1" x14ac:dyDescent="0.25">
      <c r="A18" s="7" t="s">
        <v>15</v>
      </c>
      <c r="B18" s="156" t="s">
        <v>471</v>
      </c>
      <c r="C18" s="156"/>
      <c r="D18" s="156"/>
      <c r="E18" s="156"/>
      <c r="F18" s="156"/>
      <c r="G18" s="156"/>
      <c r="H18" s="156"/>
      <c r="I18" s="156"/>
      <c r="J18" s="156"/>
      <c r="K18" s="156"/>
      <c r="M18" s="6" t="s">
        <v>16</v>
      </c>
      <c r="N18" s="8" t="s">
        <v>469</v>
      </c>
    </row>
    <row r="19" spans="1:14" ht="11.25" customHeight="1" x14ac:dyDescent="0.25">
      <c r="A19" s="7" t="s">
        <v>17</v>
      </c>
      <c r="M19" s="6" t="s">
        <v>18</v>
      </c>
      <c r="N19" s="9" t="s">
        <v>19</v>
      </c>
    </row>
    <row r="20" spans="1:14" ht="5.25" customHeight="1" x14ac:dyDescent="0.25"/>
    <row r="21" spans="1:14" ht="15" x14ac:dyDescent="0.25">
      <c r="A21" s="157" t="s">
        <v>20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</row>
    <row r="22" spans="1:14" ht="15" x14ac:dyDescent="0.25"/>
    <row r="23" spans="1:14" ht="13.15" customHeight="1" x14ac:dyDescent="0.25">
      <c r="A23" s="158" t="s">
        <v>21</v>
      </c>
      <c r="B23" s="161" t="s">
        <v>22</v>
      </c>
      <c r="C23" s="161" t="s">
        <v>23</v>
      </c>
      <c r="D23" s="161" t="s">
        <v>24</v>
      </c>
      <c r="E23" s="161" t="s">
        <v>25</v>
      </c>
      <c r="F23" s="161" t="s">
        <v>26</v>
      </c>
      <c r="G23" s="161" t="s">
        <v>27</v>
      </c>
      <c r="H23" s="161" t="s">
        <v>28</v>
      </c>
      <c r="I23" s="161" t="s">
        <v>29</v>
      </c>
      <c r="J23" s="161" t="s">
        <v>30</v>
      </c>
      <c r="K23" s="164" t="s">
        <v>31</v>
      </c>
      <c r="L23" s="165"/>
      <c r="M23" s="165"/>
      <c r="N23" s="166"/>
    </row>
    <row r="24" spans="1:14" ht="15" customHeight="1" x14ac:dyDescent="0.25">
      <c r="A24" s="159"/>
      <c r="B24" s="162"/>
      <c r="C24" s="162"/>
      <c r="D24" s="162"/>
      <c r="E24" s="162"/>
      <c r="F24" s="162"/>
      <c r="G24" s="162"/>
      <c r="H24" s="162"/>
      <c r="I24" s="162"/>
      <c r="J24" s="162"/>
      <c r="K24" s="10" t="s">
        <v>32</v>
      </c>
      <c r="L24" s="10" t="s">
        <v>33</v>
      </c>
      <c r="M24" s="10" t="s">
        <v>413</v>
      </c>
      <c r="N24" s="167" t="s">
        <v>34</v>
      </c>
    </row>
    <row r="25" spans="1:14" ht="33.75" customHeight="1" x14ac:dyDescent="0.25">
      <c r="A25" s="160"/>
      <c r="B25" s="163"/>
      <c r="C25" s="163"/>
      <c r="D25" s="163"/>
      <c r="E25" s="163"/>
      <c r="F25" s="163"/>
      <c r="G25" s="163"/>
      <c r="H25" s="163"/>
      <c r="I25" s="163"/>
      <c r="J25" s="163"/>
      <c r="K25" s="11" t="s">
        <v>35</v>
      </c>
      <c r="L25" s="11" t="s">
        <v>36</v>
      </c>
      <c r="M25" s="11" t="s">
        <v>37</v>
      </c>
      <c r="N25" s="168"/>
    </row>
    <row r="26" spans="1:14" ht="11.25" customHeight="1" x14ac:dyDescent="0.25">
      <c r="A26" s="12" t="s">
        <v>38</v>
      </c>
      <c r="B26" s="13" t="s">
        <v>39</v>
      </c>
      <c r="C26" s="13" t="s">
        <v>40</v>
      </c>
      <c r="D26" s="13" t="s">
        <v>41</v>
      </c>
      <c r="E26" s="13" t="s">
        <v>42</v>
      </c>
      <c r="F26" s="13" t="s">
        <v>43</v>
      </c>
      <c r="G26" s="13" t="s">
        <v>44</v>
      </c>
      <c r="H26" s="13" t="s">
        <v>45</v>
      </c>
      <c r="I26" s="13" t="s">
        <v>46</v>
      </c>
      <c r="J26" s="13" t="s">
        <v>47</v>
      </c>
      <c r="K26" s="13" t="s">
        <v>47</v>
      </c>
      <c r="L26" s="13" t="s">
        <v>48</v>
      </c>
      <c r="M26" s="13" t="s">
        <v>49</v>
      </c>
      <c r="N26" s="14" t="s">
        <v>50</v>
      </c>
    </row>
    <row r="27" spans="1:14" ht="11.25" customHeight="1" x14ac:dyDescent="0.25">
      <c r="A27" s="15" t="s">
        <v>51</v>
      </c>
      <c r="B27" s="16" t="s">
        <v>52</v>
      </c>
      <c r="C27" s="17" t="s">
        <v>53</v>
      </c>
      <c r="D27" s="17" t="s">
        <v>53</v>
      </c>
      <c r="E27" s="17" t="s">
        <v>53</v>
      </c>
      <c r="F27" s="17" t="s">
        <v>53</v>
      </c>
      <c r="G27" s="17" t="s">
        <v>53</v>
      </c>
      <c r="H27" s="17" t="s">
        <v>53</v>
      </c>
      <c r="I27" s="17" t="s">
        <v>53</v>
      </c>
      <c r="J27" s="17" t="s">
        <v>53</v>
      </c>
      <c r="K27" s="18">
        <v>584168.29</v>
      </c>
      <c r="L27" s="18"/>
      <c r="M27" s="18"/>
      <c r="N27" s="19"/>
    </row>
    <row r="28" spans="1:14" ht="11.25" customHeight="1" x14ac:dyDescent="0.25">
      <c r="A28" s="15" t="s">
        <v>54</v>
      </c>
      <c r="B28" s="20" t="s">
        <v>55</v>
      </c>
      <c r="C28" s="21" t="s">
        <v>53</v>
      </c>
      <c r="D28" s="21" t="s">
        <v>53</v>
      </c>
      <c r="E28" s="21" t="s">
        <v>53</v>
      </c>
      <c r="F28" s="21" t="s">
        <v>53</v>
      </c>
      <c r="G28" s="21" t="s">
        <v>53</v>
      </c>
      <c r="H28" s="21" t="s">
        <v>53</v>
      </c>
      <c r="I28" s="21" t="s">
        <v>53</v>
      </c>
      <c r="J28" s="21" t="s">
        <v>53</v>
      </c>
      <c r="K28" s="22"/>
      <c r="L28" s="22"/>
      <c r="M28" s="22"/>
      <c r="N28" s="23"/>
    </row>
    <row r="29" spans="1:14" ht="22.5" customHeight="1" x14ac:dyDescent="0.25">
      <c r="A29" s="24" t="s">
        <v>56</v>
      </c>
      <c r="B29" s="25" t="s">
        <v>57</v>
      </c>
      <c r="C29" s="26"/>
      <c r="D29" s="27"/>
      <c r="E29" s="28" t="s">
        <v>58</v>
      </c>
      <c r="F29" s="28" t="s">
        <v>59</v>
      </c>
      <c r="G29" s="28" t="s">
        <v>60</v>
      </c>
      <c r="H29" s="28" t="s">
        <v>61</v>
      </c>
      <c r="I29" s="28" t="s">
        <v>62</v>
      </c>
      <c r="J29" s="28" t="s">
        <v>63</v>
      </c>
      <c r="K29" s="29">
        <f>K30+K34+K43+K46+K51+K54</f>
        <v>72155500</v>
      </c>
      <c r="L29" s="29">
        <f>L30+L34+L43+L46+L51+L54</f>
        <v>76524000</v>
      </c>
      <c r="M29" s="29">
        <f>M30+M34+M43+M46+M51+M54</f>
        <v>77612200</v>
      </c>
      <c r="N29" s="23"/>
    </row>
    <row r="30" spans="1:14" ht="22.5" customHeight="1" x14ac:dyDescent="0.25">
      <c r="A30" s="30" t="s">
        <v>64</v>
      </c>
      <c r="B30" s="20" t="s">
        <v>65</v>
      </c>
      <c r="C30" s="21" t="s">
        <v>66</v>
      </c>
      <c r="D30" s="27" t="s">
        <v>61</v>
      </c>
      <c r="E30" s="27"/>
      <c r="F30" s="27" t="s">
        <v>67</v>
      </c>
      <c r="G30" s="27" t="s">
        <v>39</v>
      </c>
      <c r="H30" s="27" t="s">
        <v>61</v>
      </c>
      <c r="I30" s="27" t="s">
        <v>62</v>
      </c>
      <c r="J30" s="27" t="s">
        <v>63</v>
      </c>
      <c r="K30" s="22">
        <f>SUM(K32:K33)</f>
        <v>0</v>
      </c>
      <c r="L30" s="22">
        <f>SUM(L32:L33)</f>
        <v>0</v>
      </c>
      <c r="M30" s="22">
        <f>SUM(M32:M33)</f>
        <v>0</v>
      </c>
      <c r="N30" s="23"/>
    </row>
    <row r="31" spans="1:14" ht="11.25" customHeight="1" x14ac:dyDescent="0.25">
      <c r="A31" s="31" t="s">
        <v>68</v>
      </c>
      <c r="B31" s="32"/>
      <c r="C31" s="33"/>
      <c r="D31" s="34"/>
      <c r="E31" s="34"/>
      <c r="F31" s="34"/>
      <c r="G31" s="34"/>
      <c r="H31" s="34"/>
      <c r="I31" s="34"/>
      <c r="J31" s="34"/>
      <c r="K31" s="35"/>
      <c r="L31" s="35"/>
      <c r="M31" s="35"/>
      <c r="N31" s="36"/>
    </row>
    <row r="32" spans="1:14" ht="15" x14ac:dyDescent="0.25">
      <c r="A32" s="37" t="s">
        <v>69</v>
      </c>
      <c r="B32" s="38" t="s">
        <v>70</v>
      </c>
      <c r="C32" s="39" t="s">
        <v>66</v>
      </c>
      <c r="D32" s="40" t="s">
        <v>71</v>
      </c>
      <c r="E32" s="40"/>
      <c r="F32" s="40" t="s">
        <v>67</v>
      </c>
      <c r="G32" s="40" t="s">
        <v>39</v>
      </c>
      <c r="H32" s="40" t="s">
        <v>71</v>
      </c>
      <c r="I32" s="40" t="s">
        <v>62</v>
      </c>
      <c r="J32" s="40" t="s">
        <v>63</v>
      </c>
      <c r="K32" s="41"/>
      <c r="L32" s="41"/>
      <c r="M32" s="41"/>
      <c r="N32" s="42"/>
    </row>
    <row r="33" spans="1:15" ht="15" x14ac:dyDescent="0.25">
      <c r="A33" s="37" t="s">
        <v>72</v>
      </c>
      <c r="B33" s="38" t="s">
        <v>73</v>
      </c>
      <c r="C33" s="39" t="s">
        <v>66</v>
      </c>
      <c r="D33" s="40" t="s">
        <v>74</v>
      </c>
      <c r="E33" s="40"/>
      <c r="F33" s="40" t="s">
        <v>67</v>
      </c>
      <c r="G33" s="40" t="s">
        <v>39</v>
      </c>
      <c r="H33" s="40" t="s">
        <v>74</v>
      </c>
      <c r="I33" s="40" t="s">
        <v>62</v>
      </c>
      <c r="J33" s="40" t="s">
        <v>63</v>
      </c>
      <c r="K33" s="41"/>
      <c r="L33" s="41"/>
      <c r="M33" s="41"/>
      <c r="N33" s="42"/>
    </row>
    <row r="34" spans="1:15" ht="22.5" customHeight="1" x14ac:dyDescent="0.25">
      <c r="A34" s="43" t="s">
        <v>75</v>
      </c>
      <c r="B34" s="38" t="s">
        <v>76</v>
      </c>
      <c r="C34" s="39" t="s">
        <v>77</v>
      </c>
      <c r="D34" s="40" t="s">
        <v>61</v>
      </c>
      <c r="E34" s="40" t="s">
        <v>58</v>
      </c>
      <c r="F34" s="40"/>
      <c r="G34" s="40" t="s">
        <v>60</v>
      </c>
      <c r="H34" s="40" t="s">
        <v>61</v>
      </c>
      <c r="I34" s="40" t="s">
        <v>62</v>
      </c>
      <c r="J34" s="40" t="s">
        <v>63</v>
      </c>
      <c r="K34" s="41">
        <f>SUM(K36:K42)</f>
        <v>72155500</v>
      </c>
      <c r="L34" s="41">
        <f>SUM(L36:L42)</f>
        <v>76524000</v>
      </c>
      <c r="M34" s="41">
        <f>SUM(M36:M42)</f>
        <v>77612200</v>
      </c>
      <c r="N34" s="42"/>
    </row>
    <row r="35" spans="1:15" ht="11.25" customHeight="1" x14ac:dyDescent="0.25">
      <c r="A35" s="31" t="s">
        <v>68</v>
      </c>
      <c r="B35" s="32"/>
      <c r="C35" s="33"/>
      <c r="D35" s="34"/>
      <c r="E35" s="34"/>
      <c r="F35" s="34"/>
      <c r="G35" s="34"/>
      <c r="H35" s="34"/>
      <c r="I35" s="34"/>
      <c r="J35" s="34"/>
      <c r="K35" s="35"/>
      <c r="L35" s="35"/>
      <c r="M35" s="35"/>
      <c r="N35" s="36"/>
    </row>
    <row r="36" spans="1:15" ht="33.75" customHeight="1" x14ac:dyDescent="0.25">
      <c r="A36" s="37" t="s">
        <v>78</v>
      </c>
      <c r="B36" s="38" t="s">
        <v>79</v>
      </c>
      <c r="C36" s="39" t="s">
        <v>77</v>
      </c>
      <c r="D36" s="40" t="s">
        <v>80</v>
      </c>
      <c r="E36" s="40"/>
      <c r="F36" s="40" t="s">
        <v>59</v>
      </c>
      <c r="G36" s="40" t="s">
        <v>41</v>
      </c>
      <c r="H36" s="40" t="s">
        <v>80</v>
      </c>
      <c r="I36" s="40" t="s">
        <v>62</v>
      </c>
      <c r="J36" s="40" t="s">
        <v>63</v>
      </c>
      <c r="K36" s="41">
        <v>53045500</v>
      </c>
      <c r="L36" s="41">
        <v>57914000</v>
      </c>
      <c r="M36" s="41">
        <v>59002200</v>
      </c>
      <c r="N36" s="42"/>
    </row>
    <row r="37" spans="1:15" ht="34.5" x14ac:dyDescent="0.25">
      <c r="A37" s="44" t="s">
        <v>81</v>
      </c>
      <c r="B37" s="20" t="s">
        <v>82</v>
      </c>
      <c r="C37" s="21" t="s">
        <v>77</v>
      </c>
      <c r="D37" s="27"/>
      <c r="E37" s="27"/>
      <c r="F37" s="27"/>
      <c r="G37" s="27"/>
      <c r="H37" s="27"/>
      <c r="I37" s="27"/>
      <c r="J37" s="27"/>
      <c r="K37" s="22"/>
      <c r="L37" s="22"/>
      <c r="M37" s="22"/>
      <c r="N37" s="23"/>
    </row>
    <row r="38" spans="1:15" ht="15" x14ac:dyDescent="0.25">
      <c r="A38" s="44" t="s">
        <v>83</v>
      </c>
      <c r="B38" s="20" t="s">
        <v>84</v>
      </c>
      <c r="C38" s="21" t="s">
        <v>77</v>
      </c>
      <c r="D38" s="27" t="s">
        <v>80</v>
      </c>
      <c r="E38" s="40"/>
      <c r="F38" s="40" t="s">
        <v>67</v>
      </c>
      <c r="G38" s="27" t="s">
        <v>39</v>
      </c>
      <c r="H38" s="27" t="s">
        <v>80</v>
      </c>
      <c r="I38" s="27" t="s">
        <v>62</v>
      </c>
      <c r="J38" s="27" t="s">
        <v>63</v>
      </c>
      <c r="K38" s="45">
        <v>19110000</v>
      </c>
      <c r="L38" s="45">
        <v>18610000</v>
      </c>
      <c r="M38" s="45">
        <v>18610000</v>
      </c>
      <c r="N38" s="23"/>
    </row>
    <row r="39" spans="1:15" ht="15" x14ac:dyDescent="0.25">
      <c r="A39" s="44" t="s">
        <v>85</v>
      </c>
      <c r="B39" s="20" t="s">
        <v>86</v>
      </c>
      <c r="C39" s="21" t="s">
        <v>77</v>
      </c>
      <c r="D39" s="27" t="s">
        <v>87</v>
      </c>
      <c r="E39" s="40"/>
      <c r="F39" s="40" t="s">
        <v>67</v>
      </c>
      <c r="G39" s="27" t="s">
        <v>39</v>
      </c>
      <c r="H39" s="27" t="s">
        <v>87</v>
      </c>
      <c r="I39" s="27" t="s">
        <v>62</v>
      </c>
      <c r="J39" s="27"/>
      <c r="K39" s="22"/>
      <c r="L39" s="22"/>
      <c r="M39" s="22"/>
      <c r="N39" s="23"/>
    </row>
    <row r="40" spans="1:15" ht="15" x14ac:dyDescent="0.25">
      <c r="A40" s="37" t="s">
        <v>88</v>
      </c>
      <c r="B40" s="20" t="s">
        <v>89</v>
      </c>
      <c r="C40" s="21" t="s">
        <v>77</v>
      </c>
      <c r="D40" s="27" t="s">
        <v>90</v>
      </c>
      <c r="E40" s="40"/>
      <c r="F40" s="40" t="s">
        <v>67</v>
      </c>
      <c r="G40" s="27" t="s">
        <v>39</v>
      </c>
      <c r="H40" s="27" t="s">
        <v>90</v>
      </c>
      <c r="I40" s="27" t="s">
        <v>62</v>
      </c>
      <c r="J40" s="27"/>
      <c r="K40" s="22"/>
      <c r="L40" s="22"/>
      <c r="M40" s="22"/>
      <c r="N40" s="23"/>
    </row>
    <row r="41" spans="1:15" ht="23.25" x14ac:dyDescent="0.25">
      <c r="A41" s="37" t="s">
        <v>91</v>
      </c>
      <c r="B41" s="20" t="s">
        <v>92</v>
      </c>
      <c r="C41" s="21" t="s">
        <v>77</v>
      </c>
      <c r="D41" s="27" t="s">
        <v>93</v>
      </c>
      <c r="E41" s="40"/>
      <c r="F41" s="40"/>
      <c r="G41" s="40"/>
      <c r="H41" s="27"/>
      <c r="I41" s="27"/>
      <c r="J41" s="27"/>
      <c r="K41" s="22"/>
      <c r="L41" s="22"/>
      <c r="M41" s="22"/>
      <c r="N41" s="23"/>
    </row>
    <row r="42" spans="1:15" ht="23.25" x14ac:dyDescent="0.25">
      <c r="A42" s="37" t="s">
        <v>91</v>
      </c>
      <c r="B42" s="20" t="s">
        <v>94</v>
      </c>
      <c r="C42" s="21" t="s">
        <v>77</v>
      </c>
      <c r="D42" s="27" t="s">
        <v>93</v>
      </c>
      <c r="E42" s="40"/>
      <c r="F42" s="40" t="s">
        <v>67</v>
      </c>
      <c r="G42" s="27" t="s">
        <v>39</v>
      </c>
      <c r="H42" s="27" t="s">
        <v>93</v>
      </c>
      <c r="I42" s="27" t="s">
        <v>62</v>
      </c>
      <c r="J42" s="27"/>
      <c r="K42" s="22"/>
      <c r="L42" s="22"/>
      <c r="M42" s="22"/>
      <c r="N42" s="23"/>
    </row>
    <row r="43" spans="1:15" ht="23.25" x14ac:dyDescent="0.25">
      <c r="A43" s="43" t="s">
        <v>95</v>
      </c>
      <c r="B43" s="20" t="s">
        <v>96</v>
      </c>
      <c r="C43" s="21" t="s">
        <v>97</v>
      </c>
      <c r="D43" s="27" t="s">
        <v>61</v>
      </c>
      <c r="E43" s="27" t="s">
        <v>58</v>
      </c>
      <c r="F43" s="27" t="s">
        <v>59</v>
      </c>
      <c r="G43" s="27" t="s">
        <v>60</v>
      </c>
      <c r="H43" s="27" t="s">
        <v>97</v>
      </c>
      <c r="I43" s="27" t="s">
        <v>62</v>
      </c>
      <c r="J43" s="27"/>
      <c r="K43" s="22">
        <f>K45</f>
        <v>0</v>
      </c>
      <c r="L43" s="22">
        <f>L45</f>
        <v>0</v>
      </c>
      <c r="M43" s="22">
        <f>M45</f>
        <v>0</v>
      </c>
      <c r="N43" s="23"/>
      <c r="O43" s="46"/>
    </row>
    <row r="44" spans="1:15" ht="12.75" customHeight="1" x14ac:dyDescent="0.25">
      <c r="A44" s="31" t="s">
        <v>68</v>
      </c>
      <c r="B44" s="32"/>
      <c r="C44" s="33"/>
      <c r="D44" s="34"/>
      <c r="E44" s="34"/>
      <c r="F44" s="34"/>
      <c r="G44" s="34"/>
      <c r="H44" s="34"/>
      <c r="I44" s="34"/>
      <c r="J44" s="34"/>
      <c r="K44" s="35"/>
      <c r="L44" s="35"/>
      <c r="M44" s="35"/>
      <c r="N44" s="36"/>
    </row>
    <row r="45" spans="1:15" ht="24.75" customHeight="1" x14ac:dyDescent="0.25">
      <c r="A45" s="47" t="s">
        <v>98</v>
      </c>
      <c r="B45" s="48" t="s">
        <v>99</v>
      </c>
      <c r="C45" s="49" t="s">
        <v>97</v>
      </c>
      <c r="D45" s="50" t="s">
        <v>100</v>
      </c>
      <c r="E45" s="50"/>
      <c r="F45" s="50" t="s">
        <v>67</v>
      </c>
      <c r="G45" s="50" t="s">
        <v>39</v>
      </c>
      <c r="H45" s="50" t="s">
        <v>100</v>
      </c>
      <c r="I45" s="51" t="s">
        <v>62</v>
      </c>
      <c r="J45" s="5"/>
      <c r="K45" s="52"/>
      <c r="L45" s="53"/>
      <c r="M45" s="46"/>
      <c r="N45" s="54"/>
    </row>
    <row r="46" spans="1:15" ht="22.5" customHeight="1" x14ac:dyDescent="0.25">
      <c r="A46" s="55" t="s">
        <v>101</v>
      </c>
      <c r="B46" s="56" t="s">
        <v>102</v>
      </c>
      <c r="C46" s="57" t="s">
        <v>103</v>
      </c>
      <c r="D46" s="58" t="s">
        <v>61</v>
      </c>
      <c r="E46" s="58" t="s">
        <v>58</v>
      </c>
      <c r="F46" s="58" t="s">
        <v>59</v>
      </c>
      <c r="G46" s="58" t="s">
        <v>60</v>
      </c>
      <c r="H46" s="58" t="s">
        <v>103</v>
      </c>
      <c r="I46" s="58" t="s">
        <v>62</v>
      </c>
      <c r="J46" s="58"/>
      <c r="K46" s="59">
        <f>SUM(K48:K50)</f>
        <v>0</v>
      </c>
      <c r="L46" s="59">
        <f>SUM(L48:L50)</f>
        <v>0</v>
      </c>
      <c r="M46" s="59">
        <f>SUM(M48:M50)</f>
        <v>0</v>
      </c>
      <c r="N46" s="60"/>
    </row>
    <row r="47" spans="1:15" ht="12" customHeight="1" x14ac:dyDescent="0.25">
      <c r="A47" s="61" t="s">
        <v>68</v>
      </c>
      <c r="B47" s="48"/>
      <c r="C47" s="49"/>
      <c r="D47" s="50"/>
      <c r="E47" s="50"/>
      <c r="F47" s="50"/>
      <c r="G47" s="50"/>
      <c r="H47" s="50"/>
      <c r="I47" s="50"/>
      <c r="J47" s="50"/>
      <c r="K47" s="62"/>
      <c r="L47" s="62"/>
      <c r="M47" s="62"/>
      <c r="N47" s="54"/>
    </row>
    <row r="48" spans="1:15" ht="15" x14ac:dyDescent="0.25">
      <c r="A48" s="63" t="s">
        <v>104</v>
      </c>
      <c r="B48" s="48" t="s">
        <v>105</v>
      </c>
      <c r="C48" s="49" t="s">
        <v>103</v>
      </c>
      <c r="D48" s="49"/>
      <c r="E48" s="50"/>
      <c r="F48" s="50"/>
      <c r="G48" s="50"/>
      <c r="H48" s="49"/>
      <c r="I48" s="49"/>
      <c r="J48" s="50"/>
      <c r="K48" s="62"/>
      <c r="L48" s="62"/>
      <c r="M48" s="62"/>
      <c r="N48" s="54"/>
    </row>
    <row r="49" spans="1:14" s="1" customFormat="1" ht="15" x14ac:dyDescent="0.25">
      <c r="A49" s="37" t="s">
        <v>106</v>
      </c>
      <c r="B49" s="64" t="s">
        <v>107</v>
      </c>
      <c r="C49" s="65" t="s">
        <v>103</v>
      </c>
      <c r="D49" s="66"/>
      <c r="E49" s="66"/>
      <c r="F49" s="66"/>
      <c r="G49" s="66"/>
      <c r="H49" s="66"/>
      <c r="I49" s="66"/>
      <c r="J49" s="66"/>
      <c r="K49" s="67"/>
      <c r="L49" s="67"/>
      <c r="M49" s="67"/>
      <c r="N49" s="23"/>
    </row>
    <row r="50" spans="1:14" ht="15" x14ac:dyDescent="0.25">
      <c r="A50" s="37" t="s">
        <v>108</v>
      </c>
      <c r="B50" s="68" t="s">
        <v>109</v>
      </c>
      <c r="C50" s="69" t="s">
        <v>103</v>
      </c>
      <c r="D50" s="70"/>
      <c r="E50" s="70"/>
      <c r="F50" s="70"/>
      <c r="G50" s="70"/>
      <c r="H50" s="70"/>
      <c r="I50" s="70"/>
      <c r="J50" s="70"/>
      <c r="K50" s="71"/>
      <c r="L50" s="71"/>
      <c r="M50" s="71"/>
      <c r="N50" s="42"/>
    </row>
    <row r="51" spans="1:14" ht="22.5" customHeight="1" x14ac:dyDescent="0.25">
      <c r="A51" s="43" t="s">
        <v>110</v>
      </c>
      <c r="B51" s="38" t="s">
        <v>111</v>
      </c>
      <c r="C51" s="39" t="s">
        <v>112</v>
      </c>
      <c r="D51" s="40" t="s">
        <v>61</v>
      </c>
      <c r="E51" s="40"/>
      <c r="F51" s="40" t="s">
        <v>67</v>
      </c>
      <c r="G51" s="40" t="s">
        <v>39</v>
      </c>
      <c r="H51" s="40" t="s">
        <v>61</v>
      </c>
      <c r="I51" s="40" t="s">
        <v>62</v>
      </c>
      <c r="J51" s="40" t="s">
        <v>63</v>
      </c>
      <c r="K51" s="41">
        <f>K53</f>
        <v>0</v>
      </c>
      <c r="L51" s="41">
        <f>L53</f>
        <v>0</v>
      </c>
      <c r="M51" s="41">
        <f>M53</f>
        <v>0</v>
      </c>
      <c r="N51" s="42"/>
    </row>
    <row r="52" spans="1:14" ht="11.25" customHeight="1" x14ac:dyDescent="0.25">
      <c r="A52" s="61" t="s">
        <v>68</v>
      </c>
      <c r="B52" s="32"/>
      <c r="C52" s="33"/>
      <c r="D52" s="34"/>
      <c r="E52" s="34"/>
      <c r="F52" s="34"/>
      <c r="G52" s="34"/>
      <c r="H52" s="34"/>
      <c r="I52" s="34"/>
      <c r="J52" s="34"/>
      <c r="K52" s="35"/>
      <c r="L52" s="35"/>
      <c r="M52" s="35"/>
      <c r="N52" s="36"/>
    </row>
    <row r="53" spans="1:14" ht="15" x14ac:dyDescent="0.25">
      <c r="A53" s="37" t="s">
        <v>113</v>
      </c>
      <c r="B53" s="38" t="s">
        <v>114</v>
      </c>
      <c r="C53" s="39" t="s">
        <v>112</v>
      </c>
      <c r="D53" s="40" t="s">
        <v>115</v>
      </c>
      <c r="E53" s="40"/>
      <c r="F53" s="40" t="s">
        <v>67</v>
      </c>
      <c r="G53" s="40" t="s">
        <v>39</v>
      </c>
      <c r="H53" s="40" t="s">
        <v>115</v>
      </c>
      <c r="I53" s="40" t="s">
        <v>62</v>
      </c>
      <c r="J53" s="40" t="s">
        <v>63</v>
      </c>
      <c r="K53" s="41"/>
      <c r="L53" s="41"/>
      <c r="M53" s="41"/>
      <c r="N53" s="42"/>
    </row>
    <row r="54" spans="1:14" ht="23.25" x14ac:dyDescent="0.25">
      <c r="A54" s="72" t="s">
        <v>116</v>
      </c>
      <c r="B54" s="20" t="s">
        <v>117</v>
      </c>
      <c r="C54" s="21"/>
      <c r="D54" s="27" t="s">
        <v>61</v>
      </c>
      <c r="E54" s="40" t="s">
        <v>58</v>
      </c>
      <c r="F54" s="27" t="s">
        <v>59</v>
      </c>
      <c r="G54" s="27" t="s">
        <v>60</v>
      </c>
      <c r="H54" s="27" t="s">
        <v>61</v>
      </c>
      <c r="I54" s="27" t="s">
        <v>62</v>
      </c>
      <c r="J54" s="27" t="s">
        <v>63</v>
      </c>
      <c r="K54" s="45">
        <f>K56</f>
        <v>0</v>
      </c>
      <c r="L54" s="45">
        <f>L56</f>
        <v>0</v>
      </c>
      <c r="M54" s="45">
        <f>M56</f>
        <v>0</v>
      </c>
      <c r="N54" s="23"/>
    </row>
    <row r="55" spans="1:14" ht="12" customHeight="1" x14ac:dyDescent="0.25">
      <c r="A55" s="61" t="s">
        <v>68</v>
      </c>
      <c r="B55" s="32"/>
      <c r="C55" s="33"/>
      <c r="D55" s="34"/>
      <c r="E55" s="34"/>
      <c r="F55" s="73"/>
      <c r="G55" s="34"/>
      <c r="H55" s="34"/>
      <c r="I55" s="34"/>
      <c r="J55" s="34"/>
      <c r="K55" s="35"/>
      <c r="L55" s="35"/>
      <c r="M55" s="35"/>
      <c r="N55" s="36"/>
    </row>
    <row r="56" spans="1:14" ht="23.25" x14ac:dyDescent="0.25">
      <c r="A56" s="43" t="s">
        <v>118</v>
      </c>
      <c r="B56" s="68" t="s">
        <v>119</v>
      </c>
      <c r="C56" s="69" t="s">
        <v>53</v>
      </c>
      <c r="D56" s="70" t="s">
        <v>61</v>
      </c>
      <c r="E56" s="70" t="s">
        <v>58</v>
      </c>
      <c r="F56" s="70" t="s">
        <v>59</v>
      </c>
      <c r="G56" s="70" t="s">
        <v>60</v>
      </c>
      <c r="H56" s="70" t="s">
        <v>61</v>
      </c>
      <c r="I56" s="70" t="s">
        <v>62</v>
      </c>
      <c r="J56" s="74" t="s">
        <v>63</v>
      </c>
      <c r="K56" s="75">
        <f>SUM(K58:K59)</f>
        <v>0</v>
      </c>
      <c r="L56" s="75">
        <f>SUM(L58:L59)</f>
        <v>0</v>
      </c>
      <c r="M56" s="75">
        <f>SUM(M58:M59)</f>
        <v>0</v>
      </c>
      <c r="N56" s="42"/>
    </row>
    <row r="57" spans="1:14" ht="12.75" customHeight="1" x14ac:dyDescent="0.25">
      <c r="A57" s="63" t="s">
        <v>120</v>
      </c>
      <c r="B57" s="48"/>
      <c r="C57" s="49"/>
      <c r="D57" s="50"/>
      <c r="E57" s="50"/>
      <c r="F57" s="50"/>
      <c r="G57" s="50"/>
      <c r="H57" s="50"/>
      <c r="I57" s="50"/>
      <c r="J57" s="50"/>
      <c r="K57" s="62"/>
      <c r="L57" s="62"/>
      <c r="M57" s="62"/>
      <c r="N57" s="54"/>
    </row>
    <row r="58" spans="1:14" ht="22.5" customHeight="1" x14ac:dyDescent="0.25">
      <c r="A58" s="37" t="s">
        <v>121</v>
      </c>
      <c r="B58" s="38" t="s">
        <v>122</v>
      </c>
      <c r="C58" s="39" t="s">
        <v>123</v>
      </c>
      <c r="D58" s="40"/>
      <c r="E58" s="40"/>
      <c r="F58" s="40"/>
      <c r="G58" s="40"/>
      <c r="H58" s="40"/>
      <c r="I58" s="40"/>
      <c r="J58" s="40"/>
      <c r="K58" s="41"/>
      <c r="L58" s="41"/>
      <c r="M58" s="41"/>
      <c r="N58" s="42"/>
    </row>
    <row r="59" spans="1:14" ht="15" x14ac:dyDescent="0.25">
      <c r="A59" s="37" t="s">
        <v>124</v>
      </c>
      <c r="B59" s="76" t="s">
        <v>125</v>
      </c>
      <c r="C59" s="27" t="s">
        <v>126</v>
      </c>
      <c r="D59" s="27" t="s">
        <v>127</v>
      </c>
      <c r="E59" s="40"/>
      <c r="F59" s="27" t="s">
        <v>67</v>
      </c>
      <c r="G59" s="27" t="s">
        <v>39</v>
      </c>
      <c r="H59" s="27" t="s">
        <v>127</v>
      </c>
      <c r="I59" s="27" t="s">
        <v>62</v>
      </c>
      <c r="J59" s="27" t="s">
        <v>63</v>
      </c>
      <c r="K59" s="45"/>
      <c r="L59" s="45"/>
      <c r="M59" s="45"/>
      <c r="N59" s="23"/>
    </row>
    <row r="60" spans="1:14" ht="22.5" customHeight="1" x14ac:dyDescent="0.25">
      <c r="A60" s="24" t="s">
        <v>128</v>
      </c>
      <c r="B60" s="25" t="s">
        <v>129</v>
      </c>
      <c r="C60" s="26" t="s">
        <v>53</v>
      </c>
      <c r="D60" s="27"/>
      <c r="E60" s="28" t="s">
        <v>58</v>
      </c>
      <c r="F60" s="28" t="s">
        <v>59</v>
      </c>
      <c r="G60" s="28" t="s">
        <v>60</v>
      </c>
      <c r="H60" s="28" t="s">
        <v>61</v>
      </c>
      <c r="I60" s="28" t="s">
        <v>62</v>
      </c>
      <c r="J60" s="27" t="s">
        <v>63</v>
      </c>
      <c r="K60" s="29">
        <f>K61+K89+K95+K104+K111+K114</f>
        <v>72739668.289999992</v>
      </c>
      <c r="L60" s="29">
        <f>L61+L89+L95+L104+L111+L114</f>
        <v>76524000</v>
      </c>
      <c r="M60" s="29">
        <f>M61+M89+M95+M104+M111+M114</f>
        <v>77612200</v>
      </c>
      <c r="N60" s="23"/>
    </row>
    <row r="61" spans="1:14" ht="22.5" customHeight="1" x14ac:dyDescent="0.25">
      <c r="A61" s="127" t="s">
        <v>130</v>
      </c>
      <c r="B61" s="25" t="s">
        <v>131</v>
      </c>
      <c r="C61" s="26" t="s">
        <v>53</v>
      </c>
      <c r="D61" s="28"/>
      <c r="E61" s="28" t="s">
        <v>58</v>
      </c>
      <c r="F61" s="28" t="s">
        <v>59</v>
      </c>
      <c r="G61" s="28" t="s">
        <v>60</v>
      </c>
      <c r="H61" s="28" t="s">
        <v>61</v>
      </c>
      <c r="I61" s="28" t="s">
        <v>62</v>
      </c>
      <c r="J61" s="28" t="s">
        <v>63</v>
      </c>
      <c r="K61" s="29">
        <f>K62+K73+K78+K79</f>
        <v>43949815.379999995</v>
      </c>
      <c r="L61" s="29">
        <f>L62+L73+L78+L79</f>
        <v>44564000</v>
      </c>
      <c r="M61" s="29">
        <f>M62+M73+M78+M79</f>
        <v>45079200</v>
      </c>
      <c r="N61" s="23"/>
    </row>
    <row r="62" spans="1:14" ht="22.5" customHeight="1" x14ac:dyDescent="0.25">
      <c r="A62" s="61" t="s">
        <v>132</v>
      </c>
      <c r="B62" s="20" t="s">
        <v>133</v>
      </c>
      <c r="C62" s="21" t="s">
        <v>134</v>
      </c>
      <c r="D62" s="27"/>
      <c r="E62" s="27" t="s">
        <v>58</v>
      </c>
      <c r="F62" s="27" t="s">
        <v>59</v>
      </c>
      <c r="G62" s="27" t="s">
        <v>60</v>
      </c>
      <c r="H62" s="27" t="s">
        <v>61</v>
      </c>
      <c r="I62" s="27" t="s">
        <v>62</v>
      </c>
      <c r="J62" s="27" t="s">
        <v>63</v>
      </c>
      <c r="K62" s="22">
        <f>SUM(K64:K72)</f>
        <v>33505615.379999999</v>
      </c>
      <c r="L62" s="22">
        <f>SUM(L64:L71)</f>
        <v>34133800</v>
      </c>
      <c r="M62" s="22">
        <f>SUM(M64:M71)</f>
        <v>34529500</v>
      </c>
      <c r="N62" s="23"/>
    </row>
    <row r="63" spans="1:14" ht="11.25" customHeight="1" x14ac:dyDescent="0.25">
      <c r="A63" s="77" t="s">
        <v>120</v>
      </c>
      <c r="B63" s="78"/>
      <c r="C63" s="79"/>
      <c r="D63" s="73"/>
      <c r="E63" s="73"/>
      <c r="F63" s="73"/>
      <c r="G63" s="73"/>
      <c r="H63" s="73"/>
      <c r="I63" s="73"/>
      <c r="J63" s="5"/>
      <c r="K63" s="80"/>
      <c r="L63" s="81"/>
      <c r="M63" s="81"/>
      <c r="N63" s="36"/>
    </row>
    <row r="64" spans="1:14" ht="22.5" customHeight="1" x14ac:dyDescent="0.25">
      <c r="A64" s="82" t="s">
        <v>135</v>
      </c>
      <c r="B64" s="68" t="s">
        <v>136</v>
      </c>
      <c r="C64" s="69" t="s">
        <v>134</v>
      </c>
      <c r="D64" s="70" t="s">
        <v>137</v>
      </c>
      <c r="E64" s="70"/>
      <c r="F64" s="70" t="s">
        <v>414</v>
      </c>
      <c r="G64" s="70" t="s">
        <v>41</v>
      </c>
      <c r="H64" s="70" t="s">
        <v>137</v>
      </c>
      <c r="I64" s="70" t="s">
        <v>62</v>
      </c>
      <c r="J64" s="74"/>
      <c r="K64" s="83">
        <v>5805700</v>
      </c>
      <c r="L64" s="71">
        <v>6221400</v>
      </c>
      <c r="M64" s="71">
        <v>6380800</v>
      </c>
      <c r="N64" s="42"/>
    </row>
    <row r="65" spans="1:14" ht="22.5" customHeight="1" x14ac:dyDescent="0.25">
      <c r="A65" s="82" t="s">
        <v>135</v>
      </c>
      <c r="B65" s="38" t="s">
        <v>136</v>
      </c>
      <c r="C65" s="39" t="s">
        <v>134</v>
      </c>
      <c r="D65" s="70" t="s">
        <v>137</v>
      </c>
      <c r="E65" s="40"/>
      <c r="F65" s="40" t="s">
        <v>138</v>
      </c>
      <c r="G65" s="40" t="s">
        <v>41</v>
      </c>
      <c r="H65" s="70" t="s">
        <v>137</v>
      </c>
      <c r="I65" s="66" t="s">
        <v>62</v>
      </c>
      <c r="J65" s="74"/>
      <c r="K65" s="126">
        <v>23138600</v>
      </c>
      <c r="L65" s="41">
        <v>23372400</v>
      </c>
      <c r="M65" s="41">
        <v>23608700</v>
      </c>
      <c r="N65" s="42"/>
    </row>
    <row r="66" spans="1:14" ht="22.5" customHeight="1" x14ac:dyDescent="0.25">
      <c r="A66" s="82" t="s">
        <v>135</v>
      </c>
      <c r="B66" s="38" t="s">
        <v>139</v>
      </c>
      <c r="C66" s="39" t="s">
        <v>134</v>
      </c>
      <c r="D66" s="70" t="s">
        <v>137</v>
      </c>
      <c r="E66" s="40"/>
      <c r="F66" s="40" t="s">
        <v>415</v>
      </c>
      <c r="G66" s="40" t="s">
        <v>39</v>
      </c>
      <c r="H66" s="66" t="s">
        <v>137</v>
      </c>
      <c r="I66" s="66" t="s">
        <v>62</v>
      </c>
      <c r="J66" s="66"/>
      <c r="K66" s="67">
        <v>250000</v>
      </c>
      <c r="L66" s="67">
        <v>250000</v>
      </c>
      <c r="M66" s="67">
        <v>250000</v>
      </c>
      <c r="N66" s="67"/>
    </row>
    <row r="67" spans="1:14" ht="15" customHeight="1" x14ac:dyDescent="0.25">
      <c r="A67" s="82" t="s">
        <v>135</v>
      </c>
      <c r="B67" s="38" t="s">
        <v>139</v>
      </c>
      <c r="C67" s="39" t="s">
        <v>134</v>
      </c>
      <c r="D67" s="70" t="s">
        <v>137</v>
      </c>
      <c r="E67" s="40"/>
      <c r="F67" s="27" t="s">
        <v>416</v>
      </c>
      <c r="G67" s="40" t="s">
        <v>39</v>
      </c>
      <c r="H67" s="70" t="s">
        <v>137</v>
      </c>
      <c r="I67" s="40" t="s">
        <v>62</v>
      </c>
      <c r="J67" s="40"/>
      <c r="K67" s="41">
        <v>3850000</v>
      </c>
      <c r="L67" s="41">
        <v>3850000</v>
      </c>
      <c r="M67" s="41">
        <v>3850000</v>
      </c>
      <c r="N67" s="42"/>
    </row>
    <row r="68" spans="1:14" ht="15" customHeight="1" x14ac:dyDescent="0.25">
      <c r="A68" s="82" t="s">
        <v>140</v>
      </c>
      <c r="B68" s="38" t="s">
        <v>141</v>
      </c>
      <c r="C68" s="21" t="s">
        <v>134</v>
      </c>
      <c r="D68" s="27" t="s">
        <v>142</v>
      </c>
      <c r="E68" s="27"/>
      <c r="F68" s="27" t="s">
        <v>143</v>
      </c>
      <c r="G68" s="27" t="s">
        <v>41</v>
      </c>
      <c r="H68" s="27" t="s">
        <v>142</v>
      </c>
      <c r="I68" s="40" t="s">
        <v>62</v>
      </c>
      <c r="J68" s="27"/>
      <c r="K68" s="22">
        <v>250000</v>
      </c>
      <c r="L68" s="22">
        <v>250000</v>
      </c>
      <c r="M68" s="22">
        <v>250000</v>
      </c>
      <c r="N68" s="23"/>
    </row>
    <row r="69" spans="1:14" ht="15" customHeight="1" x14ac:dyDescent="0.25">
      <c r="A69" s="82" t="s">
        <v>140</v>
      </c>
      <c r="B69" s="38" t="s">
        <v>141</v>
      </c>
      <c r="C69" s="21" t="s">
        <v>134</v>
      </c>
      <c r="D69" s="27" t="s">
        <v>142</v>
      </c>
      <c r="E69" s="40"/>
      <c r="F69" s="27" t="s">
        <v>417</v>
      </c>
      <c r="G69" s="27" t="s">
        <v>41</v>
      </c>
      <c r="H69" s="27" t="s">
        <v>142</v>
      </c>
      <c r="I69" s="40" t="s">
        <v>62</v>
      </c>
      <c r="J69" s="27"/>
      <c r="K69" s="22">
        <v>130000</v>
      </c>
      <c r="L69" s="22">
        <v>130000</v>
      </c>
      <c r="M69" s="22">
        <v>130000</v>
      </c>
      <c r="N69" s="23"/>
    </row>
    <row r="70" spans="1:14" ht="15" customHeight="1" x14ac:dyDescent="0.25">
      <c r="A70" s="82" t="s">
        <v>140</v>
      </c>
      <c r="B70" s="38" t="s">
        <v>141</v>
      </c>
      <c r="C70" s="21" t="s">
        <v>134</v>
      </c>
      <c r="D70" s="27" t="s">
        <v>142</v>
      </c>
      <c r="E70" s="40"/>
      <c r="F70" s="27" t="s">
        <v>418</v>
      </c>
      <c r="G70" s="27" t="s">
        <v>39</v>
      </c>
      <c r="H70" s="27" t="s">
        <v>142</v>
      </c>
      <c r="I70" s="40" t="s">
        <v>62</v>
      </c>
      <c r="J70" s="27"/>
      <c r="K70" s="22">
        <v>40000</v>
      </c>
      <c r="L70" s="22">
        <v>40000</v>
      </c>
      <c r="M70" s="22">
        <v>40000</v>
      </c>
      <c r="N70" s="23"/>
    </row>
    <row r="71" spans="1:14" ht="15" customHeight="1" x14ac:dyDescent="0.25">
      <c r="A71" s="82" t="s">
        <v>140</v>
      </c>
      <c r="B71" s="38" t="s">
        <v>141</v>
      </c>
      <c r="C71" s="21" t="s">
        <v>134</v>
      </c>
      <c r="D71" s="27" t="s">
        <v>142</v>
      </c>
      <c r="E71" s="40"/>
      <c r="F71" s="27" t="s">
        <v>419</v>
      </c>
      <c r="G71" s="27" t="s">
        <v>39</v>
      </c>
      <c r="H71" s="27" t="s">
        <v>142</v>
      </c>
      <c r="I71" s="40" t="s">
        <v>62</v>
      </c>
      <c r="J71" s="27"/>
      <c r="K71" s="22">
        <v>20000</v>
      </c>
      <c r="L71" s="22">
        <v>20000</v>
      </c>
      <c r="M71" s="22">
        <v>20000</v>
      </c>
      <c r="N71" s="23"/>
    </row>
    <row r="72" spans="1:14" ht="30" customHeight="1" x14ac:dyDescent="0.25">
      <c r="A72" s="143" t="s">
        <v>465</v>
      </c>
      <c r="B72" s="38"/>
      <c r="C72" s="21" t="s">
        <v>257</v>
      </c>
      <c r="D72" s="27" t="s">
        <v>259</v>
      </c>
      <c r="E72" s="40"/>
      <c r="F72" s="27" t="s">
        <v>466</v>
      </c>
      <c r="G72" s="27" t="s">
        <v>41</v>
      </c>
      <c r="H72" s="27" t="s">
        <v>142</v>
      </c>
      <c r="I72" s="40" t="s">
        <v>62</v>
      </c>
      <c r="J72" s="27"/>
      <c r="K72" s="22">
        <v>21315.38</v>
      </c>
      <c r="L72" s="22"/>
      <c r="M72" s="22"/>
      <c r="N72" s="23"/>
    </row>
    <row r="73" spans="1:14" ht="22.5" customHeight="1" x14ac:dyDescent="0.25">
      <c r="A73" s="128" t="s">
        <v>144</v>
      </c>
      <c r="B73" s="25" t="s">
        <v>145</v>
      </c>
      <c r="C73" s="26" t="s">
        <v>146</v>
      </c>
      <c r="D73" s="28"/>
      <c r="E73" s="28" t="s">
        <v>58</v>
      </c>
      <c r="F73" s="28" t="s">
        <v>59</v>
      </c>
      <c r="G73" s="28" t="s">
        <v>60</v>
      </c>
      <c r="H73" s="28" t="s">
        <v>61</v>
      </c>
      <c r="I73" s="28" t="s">
        <v>62</v>
      </c>
      <c r="J73" s="28" t="s">
        <v>63</v>
      </c>
      <c r="K73" s="29">
        <f>SUM(K75:K77)</f>
        <v>351000</v>
      </c>
      <c r="L73" s="29">
        <f>SUM(L75:L77)</f>
        <v>141000</v>
      </c>
      <c r="M73" s="29">
        <f>SUM(M75:M77)</f>
        <v>141000</v>
      </c>
      <c r="N73" s="102"/>
    </row>
    <row r="74" spans="1:14" ht="12" customHeight="1" x14ac:dyDescent="0.25">
      <c r="A74" s="77" t="s">
        <v>68</v>
      </c>
      <c r="B74" s="32"/>
      <c r="C74" s="33"/>
      <c r="D74" s="34"/>
      <c r="E74" s="34"/>
      <c r="F74" s="34"/>
      <c r="G74" s="34"/>
      <c r="H74" s="34"/>
      <c r="I74" s="34"/>
      <c r="J74" s="34"/>
      <c r="K74" s="35"/>
      <c r="L74" s="35"/>
      <c r="M74" s="35"/>
      <c r="N74" s="36"/>
    </row>
    <row r="75" spans="1:14" ht="22.5" customHeight="1" x14ac:dyDescent="0.25">
      <c r="A75" s="82" t="s">
        <v>147</v>
      </c>
      <c r="B75" s="68" t="s">
        <v>148</v>
      </c>
      <c r="C75" s="69" t="s">
        <v>146</v>
      </c>
      <c r="D75" s="70" t="s">
        <v>149</v>
      </c>
      <c r="E75" s="40"/>
      <c r="F75" s="70" t="s">
        <v>420</v>
      </c>
      <c r="G75" s="70" t="s">
        <v>39</v>
      </c>
      <c r="H75" s="70" t="s">
        <v>149</v>
      </c>
      <c r="I75" s="70" t="s">
        <v>62</v>
      </c>
      <c r="J75" s="74"/>
      <c r="K75" s="83">
        <v>51000</v>
      </c>
      <c r="L75" s="83">
        <v>21000</v>
      </c>
      <c r="M75" s="83">
        <v>21000</v>
      </c>
      <c r="N75" s="42"/>
    </row>
    <row r="76" spans="1:14" ht="15" customHeight="1" x14ac:dyDescent="0.25">
      <c r="A76" s="82" t="s">
        <v>150</v>
      </c>
      <c r="B76" s="38" t="s">
        <v>151</v>
      </c>
      <c r="C76" s="39" t="s">
        <v>146</v>
      </c>
      <c r="D76" s="40" t="s">
        <v>152</v>
      </c>
      <c r="E76" s="40"/>
      <c r="F76" s="27" t="s">
        <v>421</v>
      </c>
      <c r="G76" s="40" t="s">
        <v>39</v>
      </c>
      <c r="H76" s="40" t="s">
        <v>152</v>
      </c>
      <c r="I76" s="40" t="s">
        <v>62</v>
      </c>
      <c r="J76" s="40"/>
      <c r="K76" s="41">
        <v>300000</v>
      </c>
      <c r="L76" s="41">
        <v>120000</v>
      </c>
      <c r="M76" s="41">
        <v>120000</v>
      </c>
      <c r="N76" s="42"/>
    </row>
    <row r="77" spans="1:14" ht="15" customHeight="1" x14ac:dyDescent="0.25">
      <c r="A77" s="82" t="s">
        <v>140</v>
      </c>
      <c r="B77" s="38" t="s">
        <v>153</v>
      </c>
      <c r="C77" s="39" t="s">
        <v>146</v>
      </c>
      <c r="D77" s="40" t="s">
        <v>142</v>
      </c>
      <c r="E77" s="40"/>
      <c r="F77" s="27" t="s">
        <v>67</v>
      </c>
      <c r="G77" s="40" t="s">
        <v>39</v>
      </c>
      <c r="H77" s="40" t="s">
        <v>142</v>
      </c>
      <c r="I77" s="40" t="s">
        <v>62</v>
      </c>
      <c r="J77" s="40"/>
      <c r="K77" s="84"/>
      <c r="L77" s="41"/>
      <c r="M77" s="41"/>
      <c r="N77" s="42"/>
    </row>
    <row r="78" spans="1:14" ht="22.5" customHeight="1" x14ac:dyDescent="0.25">
      <c r="A78" s="44" t="s">
        <v>154</v>
      </c>
      <c r="B78" s="20" t="s">
        <v>155</v>
      </c>
      <c r="C78" s="21" t="s">
        <v>156</v>
      </c>
      <c r="D78" s="27"/>
      <c r="E78" s="27"/>
      <c r="F78" s="27"/>
      <c r="G78" s="27"/>
      <c r="H78" s="27"/>
      <c r="I78" s="27"/>
      <c r="J78" s="27"/>
      <c r="K78" s="22"/>
      <c r="L78" s="22"/>
      <c r="M78" s="22"/>
      <c r="N78" s="23"/>
    </row>
    <row r="79" spans="1:14" ht="22.5" customHeight="1" x14ac:dyDescent="0.25">
      <c r="A79" s="129" t="s">
        <v>157</v>
      </c>
      <c r="B79" s="25" t="s">
        <v>158</v>
      </c>
      <c r="C79" s="26" t="s">
        <v>159</v>
      </c>
      <c r="D79" s="28" t="s">
        <v>61</v>
      </c>
      <c r="E79" s="28" t="s">
        <v>58</v>
      </c>
      <c r="F79" s="28" t="s">
        <v>59</v>
      </c>
      <c r="G79" s="28" t="s">
        <v>60</v>
      </c>
      <c r="H79" s="28" t="s">
        <v>61</v>
      </c>
      <c r="I79" s="28" t="s">
        <v>62</v>
      </c>
      <c r="J79" s="28" t="s">
        <v>63</v>
      </c>
      <c r="K79" s="29">
        <f>SUM(K80:K83)</f>
        <v>10093200</v>
      </c>
      <c r="L79" s="29">
        <f t="shared" ref="L79:M79" si="0">SUM(L80:L83)</f>
        <v>10289200</v>
      </c>
      <c r="M79" s="29">
        <f t="shared" si="0"/>
        <v>10408700</v>
      </c>
      <c r="N79" s="23"/>
    </row>
    <row r="80" spans="1:14" ht="22.5" customHeight="1" x14ac:dyDescent="0.25">
      <c r="A80" s="85" t="s">
        <v>160</v>
      </c>
      <c r="B80" s="20" t="s">
        <v>161</v>
      </c>
      <c r="C80" s="21" t="s">
        <v>159</v>
      </c>
      <c r="D80" s="27" t="s">
        <v>162</v>
      </c>
      <c r="E80" s="27"/>
      <c r="F80" s="27" t="s">
        <v>423</v>
      </c>
      <c r="G80" s="27" t="s">
        <v>41</v>
      </c>
      <c r="H80" s="27" t="s">
        <v>162</v>
      </c>
      <c r="I80" s="27" t="s">
        <v>62</v>
      </c>
      <c r="J80" s="27" t="s">
        <v>63</v>
      </c>
      <c r="K80" s="67">
        <v>1792600</v>
      </c>
      <c r="L80" s="67">
        <v>1918100</v>
      </c>
      <c r="M80" s="67">
        <v>1966300</v>
      </c>
      <c r="N80" s="23"/>
    </row>
    <row r="81" spans="1:14" ht="22.5" customHeight="1" x14ac:dyDescent="0.25">
      <c r="A81" s="85" t="s">
        <v>422</v>
      </c>
      <c r="B81" s="20" t="s">
        <v>161</v>
      </c>
      <c r="C81" s="21" t="s">
        <v>159</v>
      </c>
      <c r="D81" s="27" t="s">
        <v>162</v>
      </c>
      <c r="E81" s="27"/>
      <c r="F81" s="27" t="s">
        <v>163</v>
      </c>
      <c r="G81" s="27" t="s">
        <v>41</v>
      </c>
      <c r="H81" s="27" t="s">
        <v>162</v>
      </c>
      <c r="I81" s="27" t="s">
        <v>62</v>
      </c>
      <c r="J81" s="27" t="s">
        <v>63</v>
      </c>
      <c r="K81" s="67">
        <v>7054600</v>
      </c>
      <c r="L81" s="67">
        <v>7125100</v>
      </c>
      <c r="M81" s="67">
        <v>7196400</v>
      </c>
      <c r="N81" s="23"/>
    </row>
    <row r="82" spans="1:14" ht="22.5" customHeight="1" x14ac:dyDescent="0.25">
      <c r="A82" s="85" t="s">
        <v>422</v>
      </c>
      <c r="B82" s="20" t="s">
        <v>161</v>
      </c>
      <c r="C82" s="21" t="s">
        <v>159</v>
      </c>
      <c r="D82" s="27" t="s">
        <v>162</v>
      </c>
      <c r="E82" s="27"/>
      <c r="F82" s="27" t="s">
        <v>424</v>
      </c>
      <c r="G82" s="27" t="s">
        <v>39</v>
      </c>
      <c r="H82" s="27" t="s">
        <v>162</v>
      </c>
      <c r="I82" s="27" t="s">
        <v>62</v>
      </c>
      <c r="J82" s="27"/>
      <c r="K82" s="67">
        <v>76000</v>
      </c>
      <c r="L82" s="67">
        <v>76000</v>
      </c>
      <c r="M82" s="67">
        <v>76000</v>
      </c>
      <c r="N82" s="23"/>
    </row>
    <row r="83" spans="1:14" ht="15" customHeight="1" x14ac:dyDescent="0.25">
      <c r="A83" s="85" t="s">
        <v>422</v>
      </c>
      <c r="B83" s="20" t="s">
        <v>161</v>
      </c>
      <c r="C83" s="21" t="s">
        <v>159</v>
      </c>
      <c r="D83" s="27" t="s">
        <v>162</v>
      </c>
      <c r="E83" s="27"/>
      <c r="F83" s="27" t="s">
        <v>425</v>
      </c>
      <c r="G83" s="27" t="s">
        <v>39</v>
      </c>
      <c r="H83" s="27" t="s">
        <v>162</v>
      </c>
      <c r="I83" s="27" t="s">
        <v>62</v>
      </c>
      <c r="J83" s="66"/>
      <c r="K83" s="67">
        <v>1170000</v>
      </c>
      <c r="L83" s="67">
        <v>1170000</v>
      </c>
      <c r="M83" s="67">
        <v>1170000</v>
      </c>
      <c r="N83" s="23"/>
    </row>
    <row r="84" spans="1:14" ht="22.5" customHeight="1" x14ac:dyDescent="0.25">
      <c r="A84" s="37" t="s">
        <v>164</v>
      </c>
      <c r="B84" s="64" t="s">
        <v>165</v>
      </c>
      <c r="C84" s="65" t="s">
        <v>80</v>
      </c>
      <c r="D84" s="66"/>
      <c r="E84" s="66"/>
      <c r="F84" s="66"/>
      <c r="G84" s="66"/>
      <c r="H84" s="66"/>
      <c r="I84" s="66"/>
      <c r="J84" s="66"/>
      <c r="K84" s="67"/>
      <c r="L84" s="67"/>
      <c r="M84" s="67"/>
      <c r="N84" s="23"/>
    </row>
    <row r="85" spans="1:14" ht="22.5" customHeight="1" x14ac:dyDescent="0.25">
      <c r="A85" s="44" t="s">
        <v>166</v>
      </c>
      <c r="B85" s="20" t="s">
        <v>167</v>
      </c>
      <c r="C85" s="21" t="s">
        <v>168</v>
      </c>
      <c r="D85" s="27"/>
      <c r="E85" s="27"/>
      <c r="F85" s="27"/>
      <c r="G85" s="27"/>
      <c r="H85" s="27"/>
      <c r="I85" s="27"/>
      <c r="J85" s="27"/>
      <c r="K85" s="22"/>
      <c r="L85" s="22"/>
      <c r="M85" s="22"/>
      <c r="N85" s="23"/>
    </row>
    <row r="86" spans="1:14" ht="22.5" customHeight="1" x14ac:dyDescent="0.25">
      <c r="A86" s="44" t="s">
        <v>169</v>
      </c>
      <c r="B86" s="20" t="s">
        <v>170</v>
      </c>
      <c r="C86" s="21" t="s">
        <v>87</v>
      </c>
      <c r="D86" s="27"/>
      <c r="E86" s="27"/>
      <c r="F86" s="27"/>
      <c r="G86" s="27"/>
      <c r="H86" s="27"/>
      <c r="I86" s="27"/>
      <c r="J86" s="27"/>
      <c r="K86" s="22"/>
      <c r="L86" s="22"/>
      <c r="M86" s="22"/>
      <c r="N86" s="23"/>
    </row>
    <row r="87" spans="1:14" ht="22.5" customHeight="1" x14ac:dyDescent="0.25">
      <c r="A87" s="44" t="s">
        <v>171</v>
      </c>
      <c r="B87" s="32" t="s">
        <v>172</v>
      </c>
      <c r="C87" s="33" t="s">
        <v>93</v>
      </c>
      <c r="D87" s="34"/>
      <c r="E87" s="34"/>
      <c r="F87" s="34"/>
      <c r="G87" s="34"/>
      <c r="H87" s="34"/>
      <c r="I87" s="34"/>
      <c r="J87" s="34"/>
      <c r="K87" s="35"/>
      <c r="L87" s="35"/>
      <c r="M87" s="35"/>
      <c r="N87" s="36"/>
    </row>
    <row r="88" spans="1:14" ht="22.5" customHeight="1" x14ac:dyDescent="0.25">
      <c r="A88" s="85" t="s">
        <v>173</v>
      </c>
      <c r="B88" s="86" t="s">
        <v>174</v>
      </c>
      <c r="C88" s="87" t="s">
        <v>93</v>
      </c>
      <c r="D88" s="88"/>
      <c r="E88" s="88"/>
      <c r="F88" s="88"/>
      <c r="G88" s="88"/>
      <c r="H88" s="88"/>
      <c r="I88" s="88"/>
      <c r="J88" s="88"/>
      <c r="K88" s="89"/>
      <c r="L88" s="89"/>
      <c r="M88" s="89"/>
      <c r="N88" s="60"/>
    </row>
    <row r="89" spans="1:14" ht="22.5" customHeight="1" x14ac:dyDescent="0.25">
      <c r="A89" s="30" t="s">
        <v>175</v>
      </c>
      <c r="B89" s="38" t="s">
        <v>176</v>
      </c>
      <c r="C89" s="39" t="s">
        <v>177</v>
      </c>
      <c r="D89" s="40" t="s">
        <v>61</v>
      </c>
      <c r="E89" s="40" t="s">
        <v>58</v>
      </c>
      <c r="F89" s="40" t="s">
        <v>59</v>
      </c>
      <c r="G89" s="40" t="s">
        <v>60</v>
      </c>
      <c r="H89" s="40" t="s">
        <v>61</v>
      </c>
      <c r="I89" s="40" t="s">
        <v>62</v>
      </c>
      <c r="J89" s="40"/>
      <c r="K89" s="41">
        <f t="shared" ref="K89:M90" si="1">K90</f>
        <v>0</v>
      </c>
      <c r="L89" s="41">
        <f t="shared" si="1"/>
        <v>0</v>
      </c>
      <c r="M89" s="41">
        <f t="shared" si="1"/>
        <v>0</v>
      </c>
      <c r="N89" s="42"/>
    </row>
    <row r="90" spans="1:14" ht="27" customHeight="1" x14ac:dyDescent="0.25">
      <c r="A90" s="44" t="s">
        <v>178</v>
      </c>
      <c r="B90" s="20" t="s">
        <v>179</v>
      </c>
      <c r="C90" s="21" t="s">
        <v>180</v>
      </c>
      <c r="D90" s="27" t="s">
        <v>61</v>
      </c>
      <c r="E90" s="27" t="s">
        <v>58</v>
      </c>
      <c r="F90" s="27" t="s">
        <v>59</v>
      </c>
      <c r="G90" s="27" t="s">
        <v>60</v>
      </c>
      <c r="H90" s="27" t="s">
        <v>61</v>
      </c>
      <c r="I90" s="27" t="s">
        <v>62</v>
      </c>
      <c r="J90" s="27"/>
      <c r="K90" s="22">
        <f t="shared" si="1"/>
        <v>0</v>
      </c>
      <c r="L90" s="22">
        <f t="shared" si="1"/>
        <v>0</v>
      </c>
      <c r="M90" s="22">
        <f t="shared" si="1"/>
        <v>0</v>
      </c>
      <c r="N90" s="23"/>
    </row>
    <row r="91" spans="1:14" ht="33.75" customHeight="1" x14ac:dyDescent="0.25">
      <c r="A91" s="85" t="s">
        <v>181</v>
      </c>
      <c r="B91" s="20" t="s">
        <v>182</v>
      </c>
      <c r="C91" s="21" t="s">
        <v>183</v>
      </c>
      <c r="D91" s="27" t="s">
        <v>184</v>
      </c>
      <c r="E91" s="27"/>
      <c r="F91" s="27" t="s">
        <v>67</v>
      </c>
      <c r="G91" s="66" t="s">
        <v>39</v>
      </c>
      <c r="H91" s="27" t="s">
        <v>184</v>
      </c>
      <c r="I91" s="27" t="s">
        <v>62</v>
      </c>
      <c r="J91" s="27"/>
      <c r="K91" s="22"/>
      <c r="L91" s="22"/>
      <c r="M91" s="22"/>
      <c r="N91" s="23"/>
    </row>
    <row r="92" spans="1:14" ht="22.5" customHeight="1" x14ac:dyDescent="0.25">
      <c r="A92" s="44" t="s">
        <v>185</v>
      </c>
      <c r="B92" s="32" t="s">
        <v>186</v>
      </c>
      <c r="C92" s="33" t="s">
        <v>187</v>
      </c>
      <c r="D92" s="34"/>
      <c r="E92" s="34"/>
      <c r="F92" s="34"/>
      <c r="G92" s="34"/>
      <c r="H92" s="34"/>
      <c r="I92" s="34"/>
      <c r="J92" s="34"/>
      <c r="K92" s="35"/>
      <c r="L92" s="35"/>
      <c r="M92" s="35"/>
      <c r="N92" s="36"/>
    </row>
    <row r="93" spans="1:14" ht="33.75" customHeight="1" x14ac:dyDescent="0.25">
      <c r="A93" s="44" t="s">
        <v>188</v>
      </c>
      <c r="B93" s="20" t="s">
        <v>189</v>
      </c>
      <c r="C93" s="21" t="s">
        <v>190</v>
      </c>
      <c r="D93" s="27"/>
      <c r="E93" s="27"/>
      <c r="F93" s="27"/>
      <c r="G93" s="27"/>
      <c r="H93" s="27"/>
      <c r="I93" s="27"/>
      <c r="J93" s="27"/>
      <c r="K93" s="22"/>
      <c r="L93" s="22"/>
      <c r="M93" s="22"/>
      <c r="N93" s="23"/>
    </row>
    <row r="94" spans="1:14" ht="22.5" customHeight="1" x14ac:dyDescent="0.25">
      <c r="A94" s="44" t="s">
        <v>191</v>
      </c>
      <c r="B94" s="20" t="s">
        <v>192</v>
      </c>
      <c r="C94" s="21" t="s">
        <v>193</v>
      </c>
      <c r="D94" s="27"/>
      <c r="E94" s="27"/>
      <c r="F94" s="27"/>
      <c r="G94" s="27"/>
      <c r="H94" s="27"/>
      <c r="I94" s="27"/>
      <c r="J94" s="27"/>
      <c r="K94" s="22"/>
      <c r="L94" s="22"/>
      <c r="M94" s="22"/>
      <c r="N94" s="23"/>
    </row>
    <row r="95" spans="1:14" ht="22.5" customHeight="1" x14ac:dyDescent="0.25">
      <c r="A95" s="130" t="s">
        <v>194</v>
      </c>
      <c r="B95" s="131" t="s">
        <v>195</v>
      </c>
      <c r="C95" s="132" t="s">
        <v>196</v>
      </c>
      <c r="D95" s="133" t="s">
        <v>61</v>
      </c>
      <c r="E95" s="133" t="s">
        <v>58</v>
      </c>
      <c r="F95" s="133" t="s">
        <v>59</v>
      </c>
      <c r="G95" s="133" t="s">
        <v>60</v>
      </c>
      <c r="H95" s="133" t="s">
        <v>61</v>
      </c>
      <c r="I95" s="133" t="s">
        <v>62</v>
      </c>
      <c r="J95" s="133" t="s">
        <v>63</v>
      </c>
      <c r="K95" s="134">
        <f>SUM(K96:K104)</f>
        <v>605000</v>
      </c>
      <c r="L95" s="134">
        <f t="shared" ref="L95:M95" si="2">SUM(L96:L104)</f>
        <v>580000</v>
      </c>
      <c r="M95" s="134">
        <f t="shared" si="2"/>
        <v>580000</v>
      </c>
      <c r="N95" s="135"/>
    </row>
    <row r="96" spans="1:14" ht="22.5" customHeight="1" x14ac:dyDescent="0.25">
      <c r="A96" s="44" t="s">
        <v>197</v>
      </c>
      <c r="B96" s="20" t="s">
        <v>198</v>
      </c>
      <c r="C96" s="21" t="s">
        <v>199</v>
      </c>
      <c r="D96" s="27" t="s">
        <v>200</v>
      </c>
      <c r="E96" s="27"/>
      <c r="F96" s="27" t="s">
        <v>201</v>
      </c>
      <c r="G96" s="27" t="s">
        <v>41</v>
      </c>
      <c r="H96" s="27" t="s">
        <v>200</v>
      </c>
      <c r="I96" s="27" t="s">
        <v>62</v>
      </c>
      <c r="J96" s="27" t="s">
        <v>63</v>
      </c>
      <c r="K96" s="22">
        <v>530000</v>
      </c>
      <c r="L96" s="22">
        <v>530000</v>
      </c>
      <c r="M96" s="22">
        <v>530000</v>
      </c>
      <c r="N96" s="23"/>
    </row>
    <row r="97" spans="1:14" ht="22.5" customHeight="1" x14ac:dyDescent="0.25">
      <c r="A97" s="44" t="s">
        <v>202</v>
      </c>
      <c r="B97" s="20" t="s">
        <v>203</v>
      </c>
      <c r="C97" s="21" t="s">
        <v>199</v>
      </c>
      <c r="D97" s="27" t="s">
        <v>200</v>
      </c>
      <c r="E97" s="40"/>
      <c r="F97" s="27" t="s">
        <v>426</v>
      </c>
      <c r="G97" s="27" t="s">
        <v>39</v>
      </c>
      <c r="H97" s="27" t="s">
        <v>200</v>
      </c>
      <c r="I97" s="27" t="s">
        <v>62</v>
      </c>
      <c r="J97" s="27"/>
      <c r="K97" s="45">
        <v>20000</v>
      </c>
      <c r="L97" s="45">
        <v>20000</v>
      </c>
      <c r="M97" s="45">
        <v>20000</v>
      </c>
      <c r="N97" s="23"/>
    </row>
    <row r="98" spans="1:14" ht="22.5" customHeight="1" x14ac:dyDescent="0.25">
      <c r="A98" s="44" t="s">
        <v>204</v>
      </c>
      <c r="B98" s="20" t="s">
        <v>205</v>
      </c>
      <c r="C98" s="21" t="s">
        <v>206</v>
      </c>
      <c r="D98" s="27" t="s">
        <v>200</v>
      </c>
      <c r="E98" s="27"/>
      <c r="F98" s="27" t="s">
        <v>201</v>
      </c>
      <c r="G98" s="27" t="s">
        <v>41</v>
      </c>
      <c r="H98" s="27" t="s">
        <v>200</v>
      </c>
      <c r="I98" s="27" t="s">
        <v>62</v>
      </c>
      <c r="J98" s="27" t="s">
        <v>63</v>
      </c>
      <c r="K98" s="22">
        <v>30000</v>
      </c>
      <c r="L98" s="22">
        <v>30000</v>
      </c>
      <c r="M98" s="22">
        <v>30000</v>
      </c>
      <c r="N98" s="23"/>
    </row>
    <row r="99" spans="1:14" ht="22.5" customHeight="1" x14ac:dyDescent="0.25">
      <c r="A99" s="44" t="s">
        <v>204</v>
      </c>
      <c r="B99" s="20" t="s">
        <v>207</v>
      </c>
      <c r="C99" s="21" t="s">
        <v>206</v>
      </c>
      <c r="D99" s="27" t="s">
        <v>200</v>
      </c>
      <c r="E99" s="27"/>
      <c r="F99" s="27" t="s">
        <v>426</v>
      </c>
      <c r="G99" s="27" t="s">
        <v>39</v>
      </c>
      <c r="H99" s="27" t="s">
        <v>200</v>
      </c>
      <c r="I99" s="27" t="s">
        <v>62</v>
      </c>
      <c r="J99" s="27"/>
      <c r="K99" s="22">
        <v>10000</v>
      </c>
      <c r="L99" s="22"/>
      <c r="M99" s="22"/>
      <c r="N99" s="23"/>
    </row>
    <row r="100" spans="1:14" ht="22.5" customHeight="1" x14ac:dyDescent="0.25">
      <c r="A100" s="44" t="s">
        <v>208</v>
      </c>
      <c r="B100" s="20" t="s">
        <v>209</v>
      </c>
      <c r="C100" s="21" t="s">
        <v>210</v>
      </c>
      <c r="D100" s="27" t="s">
        <v>61</v>
      </c>
      <c r="E100" s="27" t="s">
        <v>58</v>
      </c>
      <c r="F100" s="27" t="s">
        <v>59</v>
      </c>
      <c r="G100" s="27" t="s">
        <v>60</v>
      </c>
      <c r="H100" s="27" t="s">
        <v>61</v>
      </c>
      <c r="I100" s="27" t="s">
        <v>62</v>
      </c>
      <c r="J100" s="27" t="s">
        <v>63</v>
      </c>
      <c r="K100" s="22"/>
      <c r="L100" s="22"/>
      <c r="M100" s="22"/>
      <c r="N100" s="23"/>
    </row>
    <row r="101" spans="1:14" ht="33" customHeight="1" x14ac:dyDescent="0.25">
      <c r="A101" s="44" t="s">
        <v>211</v>
      </c>
      <c r="B101" s="20" t="s">
        <v>212</v>
      </c>
      <c r="C101" s="21" t="s">
        <v>210</v>
      </c>
      <c r="D101" s="27" t="s">
        <v>213</v>
      </c>
      <c r="E101" s="40"/>
      <c r="F101" s="27" t="s">
        <v>67</v>
      </c>
      <c r="G101" s="27" t="s">
        <v>39</v>
      </c>
      <c r="H101" s="27" t="s">
        <v>213</v>
      </c>
      <c r="I101" s="27" t="s">
        <v>62</v>
      </c>
      <c r="J101" s="27"/>
      <c r="K101" s="22"/>
      <c r="L101" s="22"/>
      <c r="M101" s="22"/>
      <c r="N101" s="23"/>
    </row>
    <row r="102" spans="1:14" ht="24" customHeight="1" x14ac:dyDescent="0.25">
      <c r="A102" s="44" t="s">
        <v>214</v>
      </c>
      <c r="B102" s="20"/>
      <c r="C102" s="21" t="s">
        <v>210</v>
      </c>
      <c r="D102" s="27" t="s">
        <v>215</v>
      </c>
      <c r="E102" s="40"/>
      <c r="F102" s="27" t="s">
        <v>67</v>
      </c>
      <c r="G102" s="27" t="s">
        <v>39</v>
      </c>
      <c r="H102" s="27" t="s">
        <v>215</v>
      </c>
      <c r="I102" s="27"/>
      <c r="J102" s="27"/>
      <c r="K102" s="22">
        <v>15000</v>
      </c>
      <c r="L102" s="22"/>
      <c r="M102" s="22"/>
      <c r="N102" s="23"/>
    </row>
    <row r="103" spans="1:14" ht="12.75" customHeight="1" x14ac:dyDescent="0.25">
      <c r="A103" s="85" t="s">
        <v>216</v>
      </c>
      <c r="B103" s="20" t="s">
        <v>217</v>
      </c>
      <c r="C103" s="21" t="s">
        <v>210</v>
      </c>
      <c r="D103" s="27" t="s">
        <v>218</v>
      </c>
      <c r="E103" s="40"/>
      <c r="F103" s="27" t="s">
        <v>67</v>
      </c>
      <c r="G103" s="27" t="s">
        <v>39</v>
      </c>
      <c r="H103" s="27" t="s">
        <v>218</v>
      </c>
      <c r="I103" s="27" t="s">
        <v>62</v>
      </c>
      <c r="J103" s="27"/>
      <c r="K103" s="22"/>
      <c r="L103" s="22"/>
      <c r="M103" s="22"/>
      <c r="N103" s="23"/>
    </row>
    <row r="104" spans="1:14" ht="11.25" customHeight="1" x14ac:dyDescent="0.25">
      <c r="A104" s="30" t="s">
        <v>219</v>
      </c>
      <c r="B104" s="20" t="s">
        <v>220</v>
      </c>
      <c r="C104" s="21" t="s">
        <v>53</v>
      </c>
      <c r="D104" s="27"/>
      <c r="E104" s="27"/>
      <c r="F104" s="27"/>
      <c r="G104" s="27"/>
      <c r="H104" s="27"/>
      <c r="I104" s="27"/>
      <c r="J104" s="27"/>
      <c r="K104" s="22"/>
      <c r="L104" s="22"/>
      <c r="M104" s="22"/>
      <c r="N104" s="23"/>
    </row>
    <row r="105" spans="1:14" ht="22.5" customHeight="1" x14ac:dyDescent="0.25">
      <c r="A105" s="44" t="s">
        <v>221</v>
      </c>
      <c r="B105" s="20" t="s">
        <v>222</v>
      </c>
      <c r="C105" s="21" t="s">
        <v>223</v>
      </c>
      <c r="D105" s="27"/>
      <c r="E105" s="27"/>
      <c r="F105" s="27"/>
      <c r="G105" s="27"/>
      <c r="H105" s="27"/>
      <c r="I105" s="27"/>
      <c r="J105" s="27"/>
      <c r="K105" s="22"/>
      <c r="L105" s="22"/>
      <c r="M105" s="22"/>
      <c r="N105" s="23"/>
    </row>
    <row r="106" spans="1:14" ht="11.25" customHeight="1" x14ac:dyDescent="0.25">
      <c r="A106" s="44" t="s">
        <v>224</v>
      </c>
      <c r="B106" s="20" t="s">
        <v>225</v>
      </c>
      <c r="C106" s="21" t="s">
        <v>226</v>
      </c>
      <c r="D106" s="27"/>
      <c r="E106" s="27"/>
      <c r="F106" s="27"/>
      <c r="G106" s="27"/>
      <c r="H106" s="27"/>
      <c r="I106" s="27"/>
      <c r="J106" s="27"/>
      <c r="K106" s="22"/>
      <c r="L106" s="22"/>
      <c r="M106" s="22"/>
      <c r="N106" s="23"/>
    </row>
    <row r="107" spans="1:14" ht="22.5" customHeight="1" x14ac:dyDescent="0.25">
      <c r="A107" s="44" t="s">
        <v>227</v>
      </c>
      <c r="B107" s="20" t="s">
        <v>228</v>
      </c>
      <c r="C107" s="21" t="s">
        <v>229</v>
      </c>
      <c r="D107" s="27"/>
      <c r="E107" s="27"/>
      <c r="F107" s="27"/>
      <c r="G107" s="27"/>
      <c r="H107" s="27"/>
      <c r="I107" s="27"/>
      <c r="J107" s="27"/>
      <c r="K107" s="22"/>
      <c r="L107" s="22"/>
      <c r="M107" s="22"/>
      <c r="N107" s="23"/>
    </row>
    <row r="108" spans="1:14" ht="11.25" customHeight="1" x14ac:dyDescent="0.25">
      <c r="A108" s="44" t="s">
        <v>230</v>
      </c>
      <c r="B108" s="20" t="s">
        <v>231</v>
      </c>
      <c r="C108" s="21" t="s">
        <v>232</v>
      </c>
      <c r="D108" s="27"/>
      <c r="E108" s="27"/>
      <c r="F108" s="27"/>
      <c r="G108" s="27"/>
      <c r="H108" s="27"/>
      <c r="I108" s="27"/>
      <c r="J108" s="27"/>
      <c r="K108" s="22"/>
      <c r="L108" s="22"/>
      <c r="M108" s="22"/>
      <c r="N108" s="23"/>
    </row>
    <row r="109" spans="1:14" ht="11.25" customHeight="1" x14ac:dyDescent="0.25">
      <c r="A109" s="44" t="s">
        <v>233</v>
      </c>
      <c r="B109" s="20" t="s">
        <v>234</v>
      </c>
      <c r="C109" s="21" t="s">
        <v>235</v>
      </c>
      <c r="D109" s="27"/>
      <c r="E109" s="27"/>
      <c r="F109" s="27"/>
      <c r="G109" s="27"/>
      <c r="H109" s="27"/>
      <c r="I109" s="27"/>
      <c r="J109" s="27"/>
      <c r="K109" s="22"/>
      <c r="L109" s="22"/>
      <c r="M109" s="22"/>
      <c r="N109" s="23"/>
    </row>
    <row r="110" spans="1:14" ht="22.5" customHeight="1" x14ac:dyDescent="0.25">
      <c r="A110" s="44" t="s">
        <v>236</v>
      </c>
      <c r="B110" s="20" t="s">
        <v>237</v>
      </c>
      <c r="C110" s="21" t="s">
        <v>238</v>
      </c>
      <c r="D110" s="27"/>
      <c r="E110" s="27"/>
      <c r="F110" s="27"/>
      <c r="G110" s="27"/>
      <c r="H110" s="27"/>
      <c r="I110" s="27"/>
      <c r="J110" s="27"/>
      <c r="K110" s="22"/>
      <c r="L110" s="22"/>
      <c r="M110" s="22"/>
      <c r="N110" s="23"/>
    </row>
    <row r="111" spans="1:14" ht="11.25" customHeight="1" x14ac:dyDescent="0.25">
      <c r="A111" s="30" t="s">
        <v>239</v>
      </c>
      <c r="B111" s="20" t="s">
        <v>240</v>
      </c>
      <c r="C111" s="21" t="s">
        <v>53</v>
      </c>
      <c r="D111" s="27" t="s">
        <v>61</v>
      </c>
      <c r="E111" s="27" t="s">
        <v>58</v>
      </c>
      <c r="F111" s="27" t="s">
        <v>59</v>
      </c>
      <c r="G111" s="27" t="s">
        <v>60</v>
      </c>
      <c r="H111" s="27" t="s">
        <v>61</v>
      </c>
      <c r="I111" s="27" t="s">
        <v>62</v>
      </c>
      <c r="J111" s="27"/>
      <c r="K111" s="22">
        <f>K112+K113</f>
        <v>0</v>
      </c>
      <c r="L111" s="22">
        <f>L112+L113</f>
        <v>0</v>
      </c>
      <c r="M111" s="22">
        <f>M112+M113</f>
        <v>0</v>
      </c>
      <c r="N111" s="23"/>
    </row>
    <row r="112" spans="1:14" ht="22.5" customHeight="1" x14ac:dyDescent="0.25">
      <c r="A112" s="44" t="s">
        <v>241</v>
      </c>
      <c r="B112" s="20" t="s">
        <v>242</v>
      </c>
      <c r="C112" s="21" t="s">
        <v>243</v>
      </c>
      <c r="D112" s="27" t="s">
        <v>244</v>
      </c>
      <c r="E112" s="27"/>
      <c r="F112" s="27" t="s">
        <v>67</v>
      </c>
      <c r="G112" s="27" t="s">
        <v>39</v>
      </c>
      <c r="H112" s="27" t="s">
        <v>245</v>
      </c>
      <c r="I112" s="27" t="s">
        <v>62</v>
      </c>
      <c r="J112" s="27"/>
      <c r="K112" s="22"/>
      <c r="L112" s="22"/>
      <c r="M112" s="22"/>
      <c r="N112" s="23"/>
    </row>
    <row r="113" spans="1:14" ht="22.5" customHeight="1" x14ac:dyDescent="0.25">
      <c r="A113" s="44" t="s">
        <v>241</v>
      </c>
      <c r="B113" s="20" t="s">
        <v>246</v>
      </c>
      <c r="C113" s="21" t="s">
        <v>243</v>
      </c>
      <c r="D113" s="27" t="s">
        <v>245</v>
      </c>
      <c r="E113" s="27"/>
      <c r="F113" s="27" t="s">
        <v>67</v>
      </c>
      <c r="G113" s="27" t="s">
        <v>39</v>
      </c>
      <c r="H113" s="27" t="s">
        <v>245</v>
      </c>
      <c r="I113" s="27" t="s">
        <v>62</v>
      </c>
      <c r="J113" s="27"/>
      <c r="K113" s="22"/>
      <c r="L113" s="22"/>
      <c r="M113" s="22"/>
      <c r="N113" s="23"/>
    </row>
    <row r="114" spans="1:14" ht="22.5" customHeight="1" x14ac:dyDescent="0.25">
      <c r="A114" s="130" t="s">
        <v>247</v>
      </c>
      <c r="B114" s="25" t="s">
        <v>248</v>
      </c>
      <c r="C114" s="26" t="s">
        <v>53</v>
      </c>
      <c r="D114" s="28" t="s">
        <v>61</v>
      </c>
      <c r="E114" s="28" t="s">
        <v>58</v>
      </c>
      <c r="F114" s="28" t="s">
        <v>59</v>
      </c>
      <c r="G114" s="28" t="s">
        <v>60</v>
      </c>
      <c r="H114" s="28" t="s">
        <v>61</v>
      </c>
      <c r="I114" s="28" t="s">
        <v>62</v>
      </c>
      <c r="J114" s="28" t="s">
        <v>63</v>
      </c>
      <c r="K114" s="29">
        <f>K117+K163</f>
        <v>28184852.91</v>
      </c>
      <c r="L114" s="29">
        <f t="shared" ref="L114:M114" si="3">L117+L163</f>
        <v>31380000</v>
      </c>
      <c r="M114" s="29">
        <f t="shared" si="3"/>
        <v>31953000</v>
      </c>
      <c r="N114" s="23"/>
    </row>
    <row r="115" spans="1:14" ht="22.5" customHeight="1" x14ac:dyDescent="0.25">
      <c r="A115" s="44" t="s">
        <v>249</v>
      </c>
      <c r="B115" s="64" t="s">
        <v>250</v>
      </c>
      <c r="C115" s="65" t="s">
        <v>251</v>
      </c>
      <c r="D115" s="66"/>
      <c r="E115" s="66"/>
      <c r="F115" s="66"/>
      <c r="G115" s="66"/>
      <c r="H115" s="66"/>
      <c r="I115" s="66"/>
      <c r="J115" s="66"/>
      <c r="K115" s="67"/>
      <c r="L115" s="67"/>
      <c r="M115" s="67"/>
      <c r="N115" s="23"/>
    </row>
    <row r="116" spans="1:14" ht="22.5" customHeight="1" x14ac:dyDescent="0.25">
      <c r="A116" s="44" t="s">
        <v>252</v>
      </c>
      <c r="B116" s="64" t="s">
        <v>253</v>
      </c>
      <c r="C116" s="65" t="s">
        <v>254</v>
      </c>
      <c r="D116" s="66"/>
      <c r="E116" s="66"/>
      <c r="F116" s="66"/>
      <c r="G116" s="66"/>
      <c r="H116" s="66"/>
      <c r="I116" s="66"/>
      <c r="J116" s="66"/>
      <c r="K116" s="67"/>
      <c r="L116" s="67"/>
      <c r="M116" s="67"/>
      <c r="N116" s="23"/>
    </row>
    <row r="117" spans="1:14" ht="22.5" customHeight="1" x14ac:dyDescent="0.25">
      <c r="A117" s="136" t="s">
        <v>255</v>
      </c>
      <c r="B117" s="137" t="s">
        <v>256</v>
      </c>
      <c r="C117" s="138" t="s">
        <v>257</v>
      </c>
      <c r="D117" s="139" t="s">
        <v>61</v>
      </c>
      <c r="E117" s="139" t="s">
        <v>58</v>
      </c>
      <c r="F117" s="139" t="s">
        <v>59</v>
      </c>
      <c r="G117" s="139" t="s">
        <v>60</v>
      </c>
      <c r="H117" s="139" t="s">
        <v>61</v>
      </c>
      <c r="I117" s="139" t="s">
        <v>62</v>
      </c>
      <c r="J117" s="139" t="s">
        <v>63</v>
      </c>
      <c r="K117" s="140">
        <f>SUM(K119:K162)</f>
        <v>21820852.91</v>
      </c>
      <c r="L117" s="140">
        <f>SUM(L119:L162)</f>
        <v>24625000</v>
      </c>
      <c r="M117" s="140">
        <f>SUM(M119:M162)</f>
        <v>24937000</v>
      </c>
      <c r="N117" s="102"/>
    </row>
    <row r="118" spans="1:14" ht="11.25" customHeight="1" x14ac:dyDescent="0.25">
      <c r="A118" s="77" t="s">
        <v>120</v>
      </c>
      <c r="B118" s="32"/>
      <c r="C118" s="33"/>
      <c r="D118" s="34"/>
      <c r="E118" s="34"/>
      <c r="F118" s="34"/>
      <c r="G118" s="34"/>
      <c r="H118" s="34"/>
      <c r="I118" s="34"/>
      <c r="J118" s="34"/>
      <c r="K118" s="35"/>
      <c r="L118" s="35"/>
      <c r="M118" s="35"/>
      <c r="N118" s="36"/>
    </row>
    <row r="119" spans="1:14" ht="13.5" customHeight="1" x14ac:dyDescent="0.25">
      <c r="A119" s="90" t="s">
        <v>258</v>
      </c>
      <c r="B119" s="38"/>
      <c r="C119" s="39" t="s">
        <v>257</v>
      </c>
      <c r="D119" s="40" t="s">
        <v>259</v>
      </c>
      <c r="E119" s="70"/>
      <c r="F119" s="74" t="s">
        <v>260</v>
      </c>
      <c r="G119" s="40" t="s">
        <v>41</v>
      </c>
      <c r="H119" s="40" t="s">
        <v>259</v>
      </c>
      <c r="I119" s="40" t="s">
        <v>62</v>
      </c>
      <c r="J119" s="40" t="s">
        <v>63</v>
      </c>
      <c r="K119" s="41"/>
      <c r="L119" s="41"/>
      <c r="M119" s="41"/>
      <c r="N119" s="42"/>
    </row>
    <row r="120" spans="1:14" ht="22.5" customHeight="1" x14ac:dyDescent="0.25">
      <c r="A120" s="90" t="s">
        <v>258</v>
      </c>
      <c r="B120" s="38"/>
      <c r="C120" s="39" t="s">
        <v>257</v>
      </c>
      <c r="D120" s="40" t="s">
        <v>259</v>
      </c>
      <c r="E120" s="70"/>
      <c r="F120" s="74" t="s">
        <v>428</v>
      </c>
      <c r="G120" s="40" t="s">
        <v>41</v>
      </c>
      <c r="H120" s="40" t="s">
        <v>259</v>
      </c>
      <c r="I120" s="40" t="s">
        <v>62</v>
      </c>
      <c r="J120" s="40" t="s">
        <v>63</v>
      </c>
      <c r="K120" s="41">
        <v>84000</v>
      </c>
      <c r="L120" s="41">
        <v>84000</v>
      </c>
      <c r="M120" s="41">
        <v>84000</v>
      </c>
      <c r="N120" s="42"/>
    </row>
    <row r="121" spans="1:14" ht="23.25" customHeight="1" x14ac:dyDescent="0.25">
      <c r="A121" s="154" t="s">
        <v>272</v>
      </c>
      <c r="B121" s="65"/>
      <c r="C121" s="65" t="s">
        <v>257</v>
      </c>
      <c r="D121" s="66" t="s">
        <v>264</v>
      </c>
      <c r="E121" s="66"/>
      <c r="F121" s="66" t="s">
        <v>273</v>
      </c>
      <c r="G121" s="66" t="s">
        <v>41</v>
      </c>
      <c r="H121" s="66" t="s">
        <v>264</v>
      </c>
      <c r="I121" s="66" t="s">
        <v>62</v>
      </c>
      <c r="J121" s="66" t="s">
        <v>63</v>
      </c>
      <c r="K121" s="67">
        <v>125000</v>
      </c>
      <c r="L121" s="67">
        <v>130000</v>
      </c>
      <c r="M121" s="67">
        <v>135000</v>
      </c>
      <c r="N121" s="67"/>
    </row>
    <row r="122" spans="1:14" ht="22.5" customHeight="1" x14ac:dyDescent="0.25">
      <c r="A122" s="154" t="s">
        <v>274</v>
      </c>
      <c r="B122" s="65"/>
      <c r="C122" s="65" t="s">
        <v>257</v>
      </c>
      <c r="D122" s="66" t="s">
        <v>275</v>
      </c>
      <c r="E122" s="66"/>
      <c r="F122" s="66" t="s">
        <v>276</v>
      </c>
      <c r="G122" s="66" t="s">
        <v>41</v>
      </c>
      <c r="H122" s="66" t="s">
        <v>275</v>
      </c>
      <c r="I122" s="66" t="s">
        <v>62</v>
      </c>
      <c r="J122" s="66" t="s">
        <v>63</v>
      </c>
      <c r="K122" s="67"/>
      <c r="L122" s="67"/>
      <c r="M122" s="67"/>
      <c r="N122" s="67"/>
    </row>
    <row r="123" spans="1:14" ht="22.5" customHeight="1" x14ac:dyDescent="0.25">
      <c r="A123" s="90" t="s">
        <v>489</v>
      </c>
      <c r="B123" s="38"/>
      <c r="C123" s="39" t="s">
        <v>257</v>
      </c>
      <c r="D123" s="40" t="s">
        <v>277</v>
      </c>
      <c r="E123" s="40"/>
      <c r="F123" s="40" t="s">
        <v>432</v>
      </c>
      <c r="G123" s="40" t="s">
        <v>41</v>
      </c>
      <c r="H123" s="40" t="s">
        <v>277</v>
      </c>
      <c r="I123" s="40" t="s">
        <v>62</v>
      </c>
      <c r="J123" s="40" t="s">
        <v>63</v>
      </c>
      <c r="K123" s="41">
        <v>267000</v>
      </c>
      <c r="L123" s="41">
        <v>267000</v>
      </c>
      <c r="M123" s="41">
        <v>267000</v>
      </c>
      <c r="N123" s="42"/>
    </row>
    <row r="124" spans="1:14" ht="21" customHeight="1" x14ac:dyDescent="0.25">
      <c r="A124" s="90" t="s">
        <v>491</v>
      </c>
      <c r="B124" s="38"/>
      <c r="C124" s="39" t="s">
        <v>257</v>
      </c>
      <c r="D124" s="40" t="s">
        <v>277</v>
      </c>
      <c r="E124" s="40"/>
      <c r="F124" s="40" t="s">
        <v>278</v>
      </c>
      <c r="G124" s="40" t="s">
        <v>41</v>
      </c>
      <c r="H124" s="40" t="s">
        <v>277</v>
      </c>
      <c r="I124" s="40" t="s">
        <v>62</v>
      </c>
      <c r="J124" s="40" t="s">
        <v>63</v>
      </c>
      <c r="K124" s="41">
        <v>210000</v>
      </c>
      <c r="L124" s="41">
        <v>210000</v>
      </c>
      <c r="M124" s="41">
        <v>210000</v>
      </c>
      <c r="N124" s="42"/>
    </row>
    <row r="125" spans="1:14" ht="21.75" customHeight="1" x14ac:dyDescent="0.25">
      <c r="A125" s="90" t="s">
        <v>279</v>
      </c>
      <c r="B125" s="20"/>
      <c r="C125" s="21" t="s">
        <v>257</v>
      </c>
      <c r="D125" s="27" t="s">
        <v>152</v>
      </c>
      <c r="E125" s="27"/>
      <c r="F125" s="27" t="s">
        <v>280</v>
      </c>
      <c r="G125" s="27" t="s">
        <v>41</v>
      </c>
      <c r="H125" s="27" t="s">
        <v>152</v>
      </c>
      <c r="I125" s="27" t="s">
        <v>62</v>
      </c>
      <c r="J125" s="27" t="s">
        <v>63</v>
      </c>
      <c r="K125" s="22">
        <v>182000</v>
      </c>
      <c r="L125" s="22">
        <v>182000</v>
      </c>
      <c r="M125" s="22">
        <v>182000</v>
      </c>
      <c r="N125" s="23"/>
    </row>
    <row r="126" spans="1:14" ht="23.25" customHeight="1" x14ac:dyDescent="0.25">
      <c r="A126" s="90" t="s">
        <v>281</v>
      </c>
      <c r="B126" s="68"/>
      <c r="C126" s="69" t="s">
        <v>257</v>
      </c>
      <c r="D126" s="70" t="s">
        <v>152</v>
      </c>
      <c r="E126" s="70"/>
      <c r="F126" s="70" t="s">
        <v>282</v>
      </c>
      <c r="G126" s="70" t="s">
        <v>41</v>
      </c>
      <c r="H126" s="70" t="s">
        <v>152</v>
      </c>
      <c r="I126" s="70" t="s">
        <v>62</v>
      </c>
      <c r="J126" s="70" t="s">
        <v>63</v>
      </c>
      <c r="K126" s="71">
        <v>3066000</v>
      </c>
      <c r="L126" s="71">
        <v>3066000</v>
      </c>
      <c r="M126" s="71">
        <v>3066000</v>
      </c>
      <c r="N126" s="42"/>
    </row>
    <row r="127" spans="1:14" ht="23.25" customHeight="1" x14ac:dyDescent="0.25">
      <c r="A127" s="90" t="s">
        <v>439</v>
      </c>
      <c r="B127" s="68"/>
      <c r="C127" s="69" t="s">
        <v>257</v>
      </c>
      <c r="D127" s="70" t="s">
        <v>152</v>
      </c>
      <c r="E127" s="70"/>
      <c r="F127" s="70" t="s">
        <v>443</v>
      </c>
      <c r="G127" s="70" t="s">
        <v>41</v>
      </c>
      <c r="H127" s="70" t="s">
        <v>152</v>
      </c>
      <c r="I127" s="70" t="s">
        <v>62</v>
      </c>
      <c r="J127" s="70" t="s">
        <v>63</v>
      </c>
      <c r="K127" s="71">
        <v>50000</v>
      </c>
      <c r="L127" s="71">
        <v>50000</v>
      </c>
      <c r="M127" s="71">
        <v>50000</v>
      </c>
      <c r="N127" s="42"/>
    </row>
    <row r="128" spans="1:14" ht="21" customHeight="1" x14ac:dyDescent="0.25">
      <c r="A128" s="90" t="s">
        <v>283</v>
      </c>
      <c r="B128" s="68"/>
      <c r="C128" s="69" t="s">
        <v>257</v>
      </c>
      <c r="D128" s="70" t="s">
        <v>152</v>
      </c>
      <c r="E128" s="70"/>
      <c r="F128" s="70" t="s">
        <v>284</v>
      </c>
      <c r="G128" s="70" t="s">
        <v>41</v>
      </c>
      <c r="H128" s="70" t="s">
        <v>152</v>
      </c>
      <c r="I128" s="70" t="s">
        <v>62</v>
      </c>
      <c r="J128" s="70"/>
      <c r="K128" s="71">
        <v>90000</v>
      </c>
      <c r="L128" s="71">
        <v>90000</v>
      </c>
      <c r="M128" s="71">
        <v>90000</v>
      </c>
      <c r="N128" s="42"/>
    </row>
    <row r="129" spans="1:14" ht="25.5" customHeight="1" x14ac:dyDescent="0.25">
      <c r="A129" s="90" t="s">
        <v>285</v>
      </c>
      <c r="B129" s="38"/>
      <c r="C129" s="39" t="s">
        <v>257</v>
      </c>
      <c r="D129" s="40" t="s">
        <v>286</v>
      </c>
      <c r="E129" s="40"/>
      <c r="F129" s="40" t="s">
        <v>287</v>
      </c>
      <c r="G129" s="40" t="s">
        <v>41</v>
      </c>
      <c r="H129" s="40" t="s">
        <v>286</v>
      </c>
      <c r="I129" s="40" t="s">
        <v>62</v>
      </c>
      <c r="J129" s="40" t="s">
        <v>63</v>
      </c>
      <c r="K129" s="41">
        <v>25000</v>
      </c>
      <c r="L129" s="41">
        <v>25000</v>
      </c>
      <c r="M129" s="41">
        <v>25000</v>
      </c>
      <c r="N129" s="42"/>
    </row>
    <row r="130" spans="1:14" ht="22.5" customHeight="1" x14ac:dyDescent="0.25">
      <c r="A130" s="90" t="s">
        <v>288</v>
      </c>
      <c r="B130" s="38"/>
      <c r="C130" s="39" t="s">
        <v>257</v>
      </c>
      <c r="D130" s="40" t="s">
        <v>289</v>
      </c>
      <c r="E130" s="40"/>
      <c r="F130" s="40" t="s">
        <v>290</v>
      </c>
      <c r="G130" s="40" t="s">
        <v>41</v>
      </c>
      <c r="H130" s="40" t="s">
        <v>289</v>
      </c>
      <c r="I130" s="40" t="s">
        <v>62</v>
      </c>
      <c r="J130" s="40" t="s">
        <v>63</v>
      </c>
      <c r="K130" s="41"/>
      <c r="L130" s="41"/>
      <c r="M130" s="41"/>
      <c r="N130" s="42"/>
    </row>
    <row r="131" spans="1:14" ht="21.75" customHeight="1" x14ac:dyDescent="0.25">
      <c r="A131" s="90" t="s">
        <v>291</v>
      </c>
      <c r="B131" s="38"/>
      <c r="C131" s="39" t="s">
        <v>257</v>
      </c>
      <c r="D131" s="40" t="s">
        <v>292</v>
      </c>
      <c r="E131" s="27"/>
      <c r="F131" s="40" t="s">
        <v>293</v>
      </c>
      <c r="G131" s="40" t="s">
        <v>41</v>
      </c>
      <c r="H131" s="40" t="s">
        <v>292</v>
      </c>
      <c r="I131" s="40" t="s">
        <v>62</v>
      </c>
      <c r="J131" s="40" t="s">
        <v>63</v>
      </c>
      <c r="K131" s="45"/>
      <c r="L131" s="45"/>
      <c r="M131" s="45"/>
      <c r="N131" s="42"/>
    </row>
    <row r="132" spans="1:14" ht="21" customHeight="1" x14ac:dyDescent="0.25">
      <c r="A132" s="90" t="s">
        <v>448</v>
      </c>
      <c r="B132" s="38"/>
      <c r="C132" s="39" t="s">
        <v>257</v>
      </c>
      <c r="D132" s="40" t="s">
        <v>187</v>
      </c>
      <c r="E132" s="40"/>
      <c r="F132" s="40" t="s">
        <v>449</v>
      </c>
      <c r="G132" s="40" t="s">
        <v>41</v>
      </c>
      <c r="H132" s="40" t="s">
        <v>187</v>
      </c>
      <c r="I132" s="40" t="s">
        <v>62</v>
      </c>
      <c r="J132" s="40"/>
      <c r="K132" s="41">
        <v>145000</v>
      </c>
      <c r="L132" s="41">
        <v>540000</v>
      </c>
      <c r="M132" s="41">
        <v>562000</v>
      </c>
      <c r="N132" s="42"/>
    </row>
    <row r="133" spans="1:14" ht="23.25" customHeight="1" x14ac:dyDescent="0.25">
      <c r="A133" s="90" t="s">
        <v>452</v>
      </c>
      <c r="B133" s="38"/>
      <c r="C133" s="39" t="s">
        <v>257</v>
      </c>
      <c r="D133" s="40" t="s">
        <v>187</v>
      </c>
      <c r="E133" s="40"/>
      <c r="F133" s="40" t="s">
        <v>453</v>
      </c>
      <c r="G133" s="40" t="s">
        <v>41</v>
      </c>
      <c r="H133" s="40" t="s">
        <v>187</v>
      </c>
      <c r="I133" s="40" t="s">
        <v>62</v>
      </c>
      <c r="J133" s="40"/>
      <c r="K133" s="41">
        <v>4130000</v>
      </c>
      <c r="L133" s="41">
        <v>6165000</v>
      </c>
      <c r="M133" s="41">
        <v>6411000</v>
      </c>
      <c r="N133" s="42"/>
    </row>
    <row r="134" spans="1:14" ht="24" customHeight="1" x14ac:dyDescent="0.25">
      <c r="A134" s="90" t="s">
        <v>294</v>
      </c>
      <c r="B134" s="38"/>
      <c r="C134" s="39" t="s">
        <v>257</v>
      </c>
      <c r="D134" s="40" t="s">
        <v>187</v>
      </c>
      <c r="E134" s="27"/>
      <c r="F134" s="40" t="s">
        <v>295</v>
      </c>
      <c r="G134" s="40" t="s">
        <v>41</v>
      </c>
      <c r="H134" s="40" t="s">
        <v>187</v>
      </c>
      <c r="I134" s="40" t="s">
        <v>62</v>
      </c>
      <c r="J134" s="40"/>
      <c r="K134" s="41"/>
      <c r="L134" s="41"/>
      <c r="M134" s="41"/>
      <c r="N134" s="42"/>
    </row>
    <row r="135" spans="1:14" ht="23.25" customHeight="1" x14ac:dyDescent="0.25">
      <c r="A135" s="90" t="s">
        <v>455</v>
      </c>
      <c r="B135" s="38"/>
      <c r="C135" s="39" t="s">
        <v>257</v>
      </c>
      <c r="D135" s="40" t="s">
        <v>187</v>
      </c>
      <c r="E135" s="40"/>
      <c r="F135" s="40" t="s">
        <v>456</v>
      </c>
      <c r="G135" s="40" t="s">
        <v>41</v>
      </c>
      <c r="H135" s="40" t="s">
        <v>187</v>
      </c>
      <c r="I135" s="40" t="s">
        <v>62</v>
      </c>
      <c r="J135" s="40" t="s">
        <v>63</v>
      </c>
      <c r="K135" s="41"/>
      <c r="L135" s="41"/>
      <c r="M135" s="41"/>
      <c r="N135" s="42"/>
    </row>
    <row r="136" spans="1:14" ht="24.75" customHeight="1" x14ac:dyDescent="0.25">
      <c r="A136" s="90" t="s">
        <v>296</v>
      </c>
      <c r="B136" s="38"/>
      <c r="C136" s="39" t="s">
        <v>257</v>
      </c>
      <c r="D136" s="40" t="s">
        <v>187</v>
      </c>
      <c r="E136" s="27"/>
      <c r="F136" s="40" t="s">
        <v>297</v>
      </c>
      <c r="G136" s="40" t="s">
        <v>41</v>
      </c>
      <c r="H136" s="40" t="s">
        <v>187</v>
      </c>
      <c r="I136" s="40" t="s">
        <v>62</v>
      </c>
      <c r="J136" s="40" t="s">
        <v>63</v>
      </c>
      <c r="K136" s="41"/>
      <c r="L136" s="41">
        <v>378000</v>
      </c>
      <c r="M136" s="41">
        <v>393000</v>
      </c>
      <c r="N136" s="42"/>
    </row>
    <row r="137" spans="1:14" ht="24" customHeight="1" x14ac:dyDescent="0.25">
      <c r="A137" s="90" t="s">
        <v>298</v>
      </c>
      <c r="B137" s="38"/>
      <c r="C137" s="39" t="s">
        <v>257</v>
      </c>
      <c r="D137" s="40" t="s">
        <v>187</v>
      </c>
      <c r="E137" s="27"/>
      <c r="F137" s="40" t="s">
        <v>299</v>
      </c>
      <c r="G137" s="40" t="s">
        <v>41</v>
      </c>
      <c r="H137" s="40" t="s">
        <v>187</v>
      </c>
      <c r="I137" s="40" t="s">
        <v>62</v>
      </c>
      <c r="J137" s="40" t="s">
        <v>63</v>
      </c>
      <c r="K137" s="41">
        <v>276000</v>
      </c>
      <c r="L137" s="41">
        <v>595000</v>
      </c>
      <c r="M137" s="41">
        <v>619000</v>
      </c>
      <c r="N137" s="42"/>
    </row>
    <row r="138" spans="1:14" ht="24.75" customHeight="1" x14ac:dyDescent="0.25">
      <c r="A138" s="142" t="s">
        <v>465</v>
      </c>
      <c r="B138" s="38"/>
      <c r="C138" s="39" t="s">
        <v>257</v>
      </c>
      <c r="D138" s="40" t="s">
        <v>259</v>
      </c>
      <c r="E138" s="40"/>
      <c r="F138" s="40" t="s">
        <v>466</v>
      </c>
      <c r="G138" s="40" t="s">
        <v>41</v>
      </c>
      <c r="H138" s="40" t="s">
        <v>259</v>
      </c>
      <c r="I138" s="40" t="s">
        <v>62</v>
      </c>
      <c r="J138" s="40"/>
      <c r="K138" s="41">
        <v>44.99</v>
      </c>
      <c r="L138" s="41"/>
      <c r="M138" s="41"/>
      <c r="N138" s="42"/>
    </row>
    <row r="139" spans="1:14" ht="24.75" customHeight="1" x14ac:dyDescent="0.25">
      <c r="A139" s="142" t="s">
        <v>465</v>
      </c>
      <c r="B139" s="38"/>
      <c r="C139" s="39" t="s">
        <v>257</v>
      </c>
      <c r="D139" s="40" t="s">
        <v>259</v>
      </c>
      <c r="E139" s="40"/>
      <c r="F139" s="40" t="s">
        <v>466</v>
      </c>
      <c r="G139" s="40" t="s">
        <v>41</v>
      </c>
      <c r="H139" s="40" t="s">
        <v>277</v>
      </c>
      <c r="I139" s="40" t="s">
        <v>62</v>
      </c>
      <c r="J139" s="40"/>
      <c r="K139" s="41">
        <v>6325</v>
      </c>
      <c r="L139" s="41"/>
      <c r="M139" s="41"/>
      <c r="N139" s="42"/>
    </row>
    <row r="140" spans="1:14" ht="22.5" customHeight="1" x14ac:dyDescent="0.25">
      <c r="A140" s="90" t="s">
        <v>258</v>
      </c>
      <c r="B140" s="38"/>
      <c r="C140" s="39" t="s">
        <v>257</v>
      </c>
      <c r="D140" s="66" t="s">
        <v>259</v>
      </c>
      <c r="E140" s="66"/>
      <c r="F140" s="66" t="s">
        <v>427</v>
      </c>
      <c r="G140" s="66" t="s">
        <v>39</v>
      </c>
      <c r="H140" s="66" t="s">
        <v>259</v>
      </c>
      <c r="I140" s="66" t="s">
        <v>62</v>
      </c>
      <c r="J140" s="66" t="s">
        <v>63</v>
      </c>
      <c r="K140" s="67">
        <v>84000</v>
      </c>
      <c r="L140" s="67">
        <v>84000</v>
      </c>
      <c r="M140" s="67">
        <v>84000</v>
      </c>
      <c r="N140" s="42"/>
    </row>
    <row r="141" spans="1:14" ht="24.75" customHeight="1" x14ac:dyDescent="0.25">
      <c r="A141" s="90" t="s">
        <v>258</v>
      </c>
      <c r="B141" s="38"/>
      <c r="C141" s="39" t="s">
        <v>257</v>
      </c>
      <c r="D141" s="66" t="s">
        <v>259</v>
      </c>
      <c r="E141" s="66"/>
      <c r="F141" s="66" t="s">
        <v>429</v>
      </c>
      <c r="G141" s="66" t="s">
        <v>39</v>
      </c>
      <c r="H141" s="66" t="s">
        <v>259</v>
      </c>
      <c r="I141" s="66" t="s">
        <v>62</v>
      </c>
      <c r="J141" s="66" t="s">
        <v>63</v>
      </c>
      <c r="K141" s="67">
        <v>30000</v>
      </c>
      <c r="L141" s="67"/>
      <c r="M141" s="67"/>
      <c r="N141" s="42"/>
    </row>
    <row r="142" spans="1:14" ht="24.75" customHeight="1" x14ac:dyDescent="0.25">
      <c r="A142" s="90" t="s">
        <v>261</v>
      </c>
      <c r="B142" s="38"/>
      <c r="C142" s="39" t="s">
        <v>257</v>
      </c>
      <c r="D142" s="40" t="s">
        <v>262</v>
      </c>
      <c r="E142" s="40"/>
      <c r="F142" s="40" t="s">
        <v>444</v>
      </c>
      <c r="G142" s="40" t="s">
        <v>39</v>
      </c>
      <c r="H142" s="40" t="s">
        <v>262</v>
      </c>
      <c r="I142" s="40" t="s">
        <v>62</v>
      </c>
      <c r="J142" s="40"/>
      <c r="K142" s="41">
        <v>15000</v>
      </c>
      <c r="L142" s="41">
        <v>15000</v>
      </c>
      <c r="M142" s="41">
        <v>15000</v>
      </c>
      <c r="N142" s="42"/>
    </row>
    <row r="143" spans="1:14" ht="24.75" customHeight="1" x14ac:dyDescent="0.25">
      <c r="A143" s="90" t="s">
        <v>488</v>
      </c>
      <c r="B143" s="38"/>
      <c r="C143" s="39" t="s">
        <v>257</v>
      </c>
      <c r="D143" s="40" t="s">
        <v>277</v>
      </c>
      <c r="E143" s="40"/>
      <c r="F143" s="40" t="s">
        <v>430</v>
      </c>
      <c r="G143" s="40" t="s">
        <v>39</v>
      </c>
      <c r="H143" s="40" t="s">
        <v>277</v>
      </c>
      <c r="I143" s="40" t="s">
        <v>62</v>
      </c>
      <c r="J143" s="40" t="s">
        <v>63</v>
      </c>
      <c r="K143" s="41">
        <v>390000</v>
      </c>
      <c r="L143" s="41">
        <v>600000</v>
      </c>
      <c r="M143" s="41">
        <v>600000</v>
      </c>
      <c r="N143" s="42"/>
    </row>
    <row r="144" spans="1:14" ht="24.75" customHeight="1" x14ac:dyDescent="0.25">
      <c r="A144" s="90" t="s">
        <v>489</v>
      </c>
      <c r="B144" s="38"/>
      <c r="C144" s="39" t="s">
        <v>257</v>
      </c>
      <c r="D144" s="40" t="s">
        <v>277</v>
      </c>
      <c r="E144" s="40"/>
      <c r="F144" s="40" t="s">
        <v>431</v>
      </c>
      <c r="G144" s="40" t="s">
        <v>39</v>
      </c>
      <c r="H144" s="40" t="s">
        <v>277</v>
      </c>
      <c r="I144" s="40" t="s">
        <v>62</v>
      </c>
      <c r="J144" s="40" t="s">
        <v>63</v>
      </c>
      <c r="K144" s="41">
        <v>200000</v>
      </c>
      <c r="L144" s="41">
        <v>50000</v>
      </c>
      <c r="M144" s="41">
        <v>50000</v>
      </c>
      <c r="N144" s="42"/>
    </row>
    <row r="145" spans="1:14" ht="24.75" customHeight="1" x14ac:dyDescent="0.25">
      <c r="A145" s="90" t="s">
        <v>490</v>
      </c>
      <c r="B145" s="38"/>
      <c r="C145" s="39" t="s">
        <v>257</v>
      </c>
      <c r="D145" s="40" t="s">
        <v>277</v>
      </c>
      <c r="E145" s="40"/>
      <c r="F145" s="40" t="s">
        <v>434</v>
      </c>
      <c r="G145" s="40" t="s">
        <v>39</v>
      </c>
      <c r="H145" s="40" t="s">
        <v>277</v>
      </c>
      <c r="I145" s="40" t="s">
        <v>62</v>
      </c>
      <c r="J145" s="40" t="s">
        <v>63</v>
      </c>
      <c r="K145" s="41">
        <v>25000</v>
      </c>
      <c r="L145" s="41">
        <v>120000</v>
      </c>
      <c r="M145" s="41">
        <v>120000</v>
      </c>
      <c r="N145" s="42"/>
    </row>
    <row r="146" spans="1:14" ht="24.75" customHeight="1" x14ac:dyDescent="0.25">
      <c r="A146" s="90" t="s">
        <v>491</v>
      </c>
      <c r="B146" s="38"/>
      <c r="C146" s="39" t="s">
        <v>257</v>
      </c>
      <c r="D146" s="40" t="s">
        <v>277</v>
      </c>
      <c r="E146" s="40"/>
      <c r="F146" s="40" t="s">
        <v>433</v>
      </c>
      <c r="G146" s="40" t="s">
        <v>39</v>
      </c>
      <c r="H146" s="40" t="s">
        <v>277</v>
      </c>
      <c r="I146" s="40" t="s">
        <v>62</v>
      </c>
      <c r="J146" s="40" t="s">
        <v>63</v>
      </c>
      <c r="K146" s="41">
        <v>408482.92</v>
      </c>
      <c r="L146" s="41">
        <v>307000</v>
      </c>
      <c r="M146" s="41">
        <v>307000</v>
      </c>
      <c r="N146" s="42"/>
    </row>
    <row r="147" spans="1:14" ht="24.75" customHeight="1" x14ac:dyDescent="0.25">
      <c r="A147" s="90" t="s">
        <v>279</v>
      </c>
      <c r="B147" s="20"/>
      <c r="C147" s="21" t="s">
        <v>257</v>
      </c>
      <c r="D147" s="27" t="s">
        <v>152</v>
      </c>
      <c r="E147" s="27"/>
      <c r="F147" s="27" t="s">
        <v>435</v>
      </c>
      <c r="G147" s="27" t="s">
        <v>39</v>
      </c>
      <c r="H147" s="27" t="s">
        <v>152</v>
      </c>
      <c r="I147" s="27" t="s">
        <v>62</v>
      </c>
      <c r="J147" s="27" t="s">
        <v>63</v>
      </c>
      <c r="K147" s="22">
        <v>220000</v>
      </c>
      <c r="L147" s="22">
        <v>220000</v>
      </c>
      <c r="M147" s="22">
        <v>220000</v>
      </c>
      <c r="N147" s="42"/>
    </row>
    <row r="148" spans="1:14" ht="24.75" customHeight="1" x14ac:dyDescent="0.25">
      <c r="A148" s="90" t="s">
        <v>437</v>
      </c>
      <c r="B148" s="38"/>
      <c r="C148" s="21" t="s">
        <v>257</v>
      </c>
      <c r="D148" s="27" t="s">
        <v>152</v>
      </c>
      <c r="E148" s="27"/>
      <c r="F148" s="27" t="s">
        <v>438</v>
      </c>
      <c r="G148" s="27" t="s">
        <v>39</v>
      </c>
      <c r="H148" s="27" t="s">
        <v>152</v>
      </c>
      <c r="I148" s="27" t="s">
        <v>62</v>
      </c>
      <c r="J148" s="27" t="s">
        <v>63</v>
      </c>
      <c r="K148" s="22">
        <v>120000</v>
      </c>
      <c r="L148" s="22">
        <v>120000</v>
      </c>
      <c r="M148" s="22">
        <v>120000</v>
      </c>
      <c r="N148" s="42"/>
    </row>
    <row r="149" spans="1:14" ht="24.75" customHeight="1" x14ac:dyDescent="0.25">
      <c r="A149" s="90" t="s">
        <v>281</v>
      </c>
      <c r="B149" s="68"/>
      <c r="C149" s="69" t="s">
        <v>257</v>
      </c>
      <c r="D149" s="70" t="s">
        <v>152</v>
      </c>
      <c r="E149" s="70"/>
      <c r="F149" s="70" t="s">
        <v>436</v>
      </c>
      <c r="G149" s="70" t="s">
        <v>39</v>
      </c>
      <c r="H149" s="70" t="s">
        <v>152</v>
      </c>
      <c r="I149" s="70" t="s">
        <v>62</v>
      </c>
      <c r="J149" s="70" t="s">
        <v>63</v>
      </c>
      <c r="K149" s="71">
        <v>192000</v>
      </c>
      <c r="L149" s="71">
        <v>192000</v>
      </c>
      <c r="M149" s="71">
        <v>192000</v>
      </c>
      <c r="N149" s="42"/>
    </row>
    <row r="150" spans="1:14" ht="24.75" customHeight="1" x14ac:dyDescent="0.25">
      <c r="A150" s="90" t="s">
        <v>439</v>
      </c>
      <c r="B150" s="68"/>
      <c r="C150" s="69" t="s">
        <v>257</v>
      </c>
      <c r="D150" s="70" t="s">
        <v>152</v>
      </c>
      <c r="E150" s="70"/>
      <c r="F150" s="70" t="s">
        <v>440</v>
      </c>
      <c r="G150" s="70" t="s">
        <v>39</v>
      </c>
      <c r="H150" s="70" t="s">
        <v>152</v>
      </c>
      <c r="I150" s="70" t="s">
        <v>62</v>
      </c>
      <c r="J150" s="70" t="s">
        <v>63</v>
      </c>
      <c r="K150" s="71">
        <v>150000</v>
      </c>
      <c r="L150" s="71">
        <v>150000</v>
      </c>
      <c r="M150" s="71">
        <v>150000</v>
      </c>
      <c r="N150" s="42"/>
    </row>
    <row r="151" spans="1:14" ht="24.75" customHeight="1" x14ac:dyDescent="0.25">
      <c r="A151" s="90" t="s">
        <v>279</v>
      </c>
      <c r="B151" s="68"/>
      <c r="C151" s="69" t="s">
        <v>257</v>
      </c>
      <c r="D151" s="70" t="s">
        <v>152</v>
      </c>
      <c r="E151" s="70"/>
      <c r="F151" s="70" t="s">
        <v>441</v>
      </c>
      <c r="G151" s="70" t="s">
        <v>39</v>
      </c>
      <c r="H151" s="70" t="s">
        <v>152</v>
      </c>
      <c r="I151" s="70" t="s">
        <v>62</v>
      </c>
      <c r="J151" s="70" t="s">
        <v>63</v>
      </c>
      <c r="K151" s="71">
        <v>600000</v>
      </c>
      <c r="L151" s="71">
        <v>500000</v>
      </c>
      <c r="M151" s="71">
        <v>500000</v>
      </c>
      <c r="N151" s="42"/>
    </row>
    <row r="152" spans="1:14" ht="24.75" customHeight="1" x14ac:dyDescent="0.25">
      <c r="A152" s="90" t="s">
        <v>283</v>
      </c>
      <c r="B152" s="68"/>
      <c r="C152" s="69" t="s">
        <v>257</v>
      </c>
      <c r="D152" s="70" t="s">
        <v>152</v>
      </c>
      <c r="E152" s="70"/>
      <c r="F152" s="70" t="s">
        <v>442</v>
      </c>
      <c r="G152" s="70" t="s">
        <v>39</v>
      </c>
      <c r="H152" s="70" t="s">
        <v>152</v>
      </c>
      <c r="I152" s="70" t="s">
        <v>62</v>
      </c>
      <c r="J152" s="70" t="s">
        <v>63</v>
      </c>
      <c r="K152" s="71">
        <v>55000</v>
      </c>
      <c r="L152" s="71">
        <v>55000</v>
      </c>
      <c r="M152" s="71">
        <v>55000</v>
      </c>
      <c r="N152" s="42"/>
    </row>
    <row r="153" spans="1:14" ht="24.75" customHeight="1" x14ac:dyDescent="0.25">
      <c r="A153" s="90" t="s">
        <v>285</v>
      </c>
      <c r="B153" s="38"/>
      <c r="C153" s="39" t="s">
        <v>257</v>
      </c>
      <c r="D153" s="40" t="s">
        <v>286</v>
      </c>
      <c r="E153" s="40"/>
      <c r="F153" s="40" t="s">
        <v>445</v>
      </c>
      <c r="G153" s="40" t="s">
        <v>39</v>
      </c>
      <c r="H153" s="40" t="s">
        <v>286</v>
      </c>
      <c r="I153" s="40" t="s">
        <v>62</v>
      </c>
      <c r="J153" s="40" t="s">
        <v>63</v>
      </c>
      <c r="K153" s="41">
        <v>25000</v>
      </c>
      <c r="L153" s="41"/>
      <c r="M153" s="41"/>
      <c r="N153" s="42"/>
    </row>
    <row r="154" spans="1:14" ht="24.75" customHeight="1" x14ac:dyDescent="0.25">
      <c r="A154" s="90" t="s">
        <v>447</v>
      </c>
      <c r="B154" s="38"/>
      <c r="C154" s="39" t="s">
        <v>257</v>
      </c>
      <c r="D154" s="40" t="s">
        <v>292</v>
      </c>
      <c r="E154" s="27"/>
      <c r="F154" s="40" t="s">
        <v>467</v>
      </c>
      <c r="G154" s="40" t="s">
        <v>39</v>
      </c>
      <c r="H154" s="40" t="s">
        <v>292</v>
      </c>
      <c r="I154" s="40" t="s">
        <v>62</v>
      </c>
      <c r="J154" s="40"/>
      <c r="K154" s="141">
        <v>230000</v>
      </c>
      <c r="L154" s="141">
        <v>630000</v>
      </c>
      <c r="M154" s="141">
        <v>630000</v>
      </c>
      <c r="N154" s="42"/>
    </row>
    <row r="155" spans="1:14" ht="24.75" customHeight="1" x14ac:dyDescent="0.25">
      <c r="A155" s="90" t="s">
        <v>291</v>
      </c>
      <c r="B155" s="38"/>
      <c r="C155" s="39" t="s">
        <v>257</v>
      </c>
      <c r="D155" s="40" t="s">
        <v>292</v>
      </c>
      <c r="E155" s="40"/>
      <c r="F155" s="40" t="s">
        <v>446</v>
      </c>
      <c r="G155" s="40" t="s">
        <v>39</v>
      </c>
      <c r="H155" s="40" t="s">
        <v>292</v>
      </c>
      <c r="I155" s="40" t="s">
        <v>62</v>
      </c>
      <c r="J155" s="40" t="s">
        <v>63</v>
      </c>
      <c r="K155" s="41">
        <v>810000</v>
      </c>
      <c r="L155" s="41">
        <v>1570000</v>
      </c>
      <c r="M155" s="41">
        <v>1570000</v>
      </c>
      <c r="N155" s="42"/>
    </row>
    <row r="156" spans="1:14" ht="24.75" customHeight="1" x14ac:dyDescent="0.25">
      <c r="A156" s="90" t="s">
        <v>448</v>
      </c>
      <c r="B156" s="38"/>
      <c r="C156" s="39" t="s">
        <v>257</v>
      </c>
      <c r="D156" s="40" t="s">
        <v>187</v>
      </c>
      <c r="E156" s="40"/>
      <c r="F156" s="40" t="s">
        <v>450</v>
      </c>
      <c r="G156" s="40" t="s">
        <v>39</v>
      </c>
      <c r="H156" s="40" t="s">
        <v>187</v>
      </c>
      <c r="I156" s="40" t="s">
        <v>62</v>
      </c>
      <c r="J156" s="40"/>
      <c r="K156" s="41">
        <v>400000</v>
      </c>
      <c r="L156" s="41">
        <v>250000</v>
      </c>
      <c r="M156" s="41">
        <v>250000</v>
      </c>
      <c r="N156" s="42"/>
    </row>
    <row r="157" spans="1:14" ht="24.75" customHeight="1" x14ac:dyDescent="0.25">
      <c r="A157" s="90" t="s">
        <v>452</v>
      </c>
      <c r="B157" s="38"/>
      <c r="C157" s="39" t="s">
        <v>257</v>
      </c>
      <c r="D157" s="40" t="s">
        <v>187</v>
      </c>
      <c r="E157" s="40"/>
      <c r="F157" s="40" t="s">
        <v>454</v>
      </c>
      <c r="G157" s="40" t="s">
        <v>39</v>
      </c>
      <c r="H157" s="40" t="s">
        <v>187</v>
      </c>
      <c r="I157" s="40" t="s">
        <v>62</v>
      </c>
      <c r="J157" s="40"/>
      <c r="K157" s="41">
        <v>5800000</v>
      </c>
      <c r="L157" s="41">
        <v>4800000</v>
      </c>
      <c r="M157" s="41">
        <v>4800000</v>
      </c>
      <c r="N157" s="42"/>
    </row>
    <row r="158" spans="1:14" ht="24.75" customHeight="1" x14ac:dyDescent="0.25">
      <c r="A158" s="90" t="s">
        <v>294</v>
      </c>
      <c r="B158" s="38"/>
      <c r="C158" s="39" t="s">
        <v>257</v>
      </c>
      <c r="D158" s="40" t="s">
        <v>187</v>
      </c>
      <c r="E158" s="40"/>
      <c r="F158" s="40" t="s">
        <v>451</v>
      </c>
      <c r="G158" s="40" t="s">
        <v>39</v>
      </c>
      <c r="H158" s="40" t="s">
        <v>187</v>
      </c>
      <c r="I158" s="40" t="s">
        <v>62</v>
      </c>
      <c r="J158" s="40" t="s">
        <v>63</v>
      </c>
      <c r="K158" s="41">
        <v>580000</v>
      </c>
      <c r="L158" s="41">
        <v>250000</v>
      </c>
      <c r="M158" s="41">
        <v>250000</v>
      </c>
      <c r="N158" s="42"/>
    </row>
    <row r="159" spans="1:14" ht="24.75" customHeight="1" x14ac:dyDescent="0.25">
      <c r="A159" s="90" t="s">
        <v>455</v>
      </c>
      <c r="B159" s="38"/>
      <c r="C159" s="39" t="s">
        <v>257</v>
      </c>
      <c r="D159" s="40" t="s">
        <v>187</v>
      </c>
      <c r="E159" s="40"/>
      <c r="F159" s="40" t="s">
        <v>457</v>
      </c>
      <c r="G159" s="40" t="s">
        <v>39</v>
      </c>
      <c r="H159" s="40" t="s">
        <v>187</v>
      </c>
      <c r="I159" s="40" t="s">
        <v>62</v>
      </c>
      <c r="J159" s="40" t="s">
        <v>63</v>
      </c>
      <c r="K159" s="41">
        <v>130000</v>
      </c>
      <c r="L159" s="41">
        <v>130000</v>
      </c>
      <c r="M159" s="41">
        <v>130000</v>
      </c>
      <c r="N159" s="42"/>
    </row>
    <row r="160" spans="1:14" ht="24.75" customHeight="1" x14ac:dyDescent="0.25">
      <c r="A160" s="90" t="s">
        <v>296</v>
      </c>
      <c r="B160" s="38"/>
      <c r="C160" s="39" t="s">
        <v>257</v>
      </c>
      <c r="D160" s="40" t="s">
        <v>187</v>
      </c>
      <c r="E160" s="27"/>
      <c r="F160" s="40" t="s">
        <v>458</v>
      </c>
      <c r="G160" s="40" t="s">
        <v>39</v>
      </c>
      <c r="H160" s="40" t="s">
        <v>187</v>
      </c>
      <c r="I160" s="40" t="s">
        <v>62</v>
      </c>
      <c r="J160" s="40" t="s">
        <v>63</v>
      </c>
      <c r="K160" s="41">
        <v>1200000</v>
      </c>
      <c r="L160" s="41">
        <v>1200000</v>
      </c>
      <c r="M160" s="41">
        <v>1200000</v>
      </c>
      <c r="N160" s="42"/>
    </row>
    <row r="161" spans="1:14" ht="24.75" customHeight="1" x14ac:dyDescent="0.25">
      <c r="A161" s="90" t="s">
        <v>298</v>
      </c>
      <c r="B161" s="38"/>
      <c r="C161" s="39" t="s">
        <v>257</v>
      </c>
      <c r="D161" s="40" t="s">
        <v>187</v>
      </c>
      <c r="E161" s="40"/>
      <c r="F161" s="40" t="s">
        <v>459</v>
      </c>
      <c r="G161" s="40" t="s">
        <v>39</v>
      </c>
      <c r="H161" s="40" t="s">
        <v>187</v>
      </c>
      <c r="I161" s="40" t="s">
        <v>62</v>
      </c>
      <c r="J161" s="40" t="s">
        <v>63</v>
      </c>
      <c r="K161" s="41">
        <v>1400000</v>
      </c>
      <c r="L161" s="41">
        <v>1400000</v>
      </c>
      <c r="M161" s="41">
        <v>1400000</v>
      </c>
      <c r="N161" s="42"/>
    </row>
    <row r="162" spans="1:14" ht="24.75" customHeight="1" x14ac:dyDescent="0.25">
      <c r="A162" s="90" t="s">
        <v>300</v>
      </c>
      <c r="B162" s="38"/>
      <c r="C162" s="39" t="s">
        <v>257</v>
      </c>
      <c r="D162" s="40" t="s">
        <v>187</v>
      </c>
      <c r="E162" s="40"/>
      <c r="F162" s="40" t="s">
        <v>460</v>
      </c>
      <c r="G162" s="40" t="s">
        <v>39</v>
      </c>
      <c r="H162" s="40" t="s">
        <v>187</v>
      </c>
      <c r="I162" s="40" t="s">
        <v>62</v>
      </c>
      <c r="J162" s="40" t="s">
        <v>63</v>
      </c>
      <c r="K162" s="41">
        <v>100000</v>
      </c>
      <c r="L162" s="41">
        <v>200000</v>
      </c>
      <c r="M162" s="41">
        <v>200000</v>
      </c>
      <c r="N162" s="42"/>
    </row>
    <row r="163" spans="1:14" ht="22.5" customHeight="1" x14ac:dyDescent="0.25">
      <c r="A163" s="136" t="s">
        <v>301</v>
      </c>
      <c r="B163" s="131" t="s">
        <v>302</v>
      </c>
      <c r="C163" s="132" t="s">
        <v>303</v>
      </c>
      <c r="D163" s="133" t="s">
        <v>61</v>
      </c>
      <c r="E163" s="28" t="s">
        <v>58</v>
      </c>
      <c r="F163" s="28" t="s">
        <v>59</v>
      </c>
      <c r="G163" s="133" t="s">
        <v>60</v>
      </c>
      <c r="H163" s="133" t="s">
        <v>61</v>
      </c>
      <c r="I163" s="133" t="s">
        <v>62</v>
      </c>
      <c r="J163" s="133" t="s">
        <v>63</v>
      </c>
      <c r="K163" s="134">
        <f>SUM(K165:K173)</f>
        <v>6364000</v>
      </c>
      <c r="L163" s="134">
        <f t="shared" ref="L163:M163" si="4">SUM(L165:L173)</f>
        <v>6755000</v>
      </c>
      <c r="M163" s="134">
        <f t="shared" si="4"/>
        <v>7016000</v>
      </c>
      <c r="N163" s="135"/>
    </row>
    <row r="164" spans="1:14" ht="11.25" customHeight="1" x14ac:dyDescent="0.25">
      <c r="A164" s="77" t="s">
        <v>120</v>
      </c>
      <c r="B164" s="32"/>
      <c r="C164" s="33"/>
      <c r="D164" s="34"/>
      <c r="E164" s="34"/>
      <c r="F164" s="34"/>
      <c r="G164" s="34"/>
      <c r="H164" s="34"/>
      <c r="I164" s="34"/>
      <c r="J164" s="34"/>
      <c r="K164" s="35"/>
      <c r="L164" s="35"/>
      <c r="M164" s="35"/>
      <c r="N164" s="36"/>
    </row>
    <row r="165" spans="1:14" ht="22.5" customHeight="1" x14ac:dyDescent="0.25">
      <c r="A165" s="90" t="s">
        <v>263</v>
      </c>
      <c r="B165" s="38"/>
      <c r="C165" s="39" t="s">
        <v>303</v>
      </c>
      <c r="D165" s="40" t="s">
        <v>264</v>
      </c>
      <c r="E165" s="40"/>
      <c r="F165" s="40" t="s">
        <v>265</v>
      </c>
      <c r="G165" s="40" t="s">
        <v>41</v>
      </c>
      <c r="H165" s="40" t="s">
        <v>264</v>
      </c>
      <c r="I165" s="40" t="s">
        <v>62</v>
      </c>
      <c r="J165" s="40" t="s">
        <v>63</v>
      </c>
      <c r="K165" s="41">
        <v>2900000</v>
      </c>
      <c r="L165" s="41">
        <v>3353000</v>
      </c>
      <c r="M165" s="41">
        <v>3487000</v>
      </c>
      <c r="N165" s="42"/>
    </row>
    <row r="166" spans="1:14" ht="15" customHeight="1" x14ac:dyDescent="0.25">
      <c r="A166" s="90" t="s">
        <v>304</v>
      </c>
      <c r="B166" s="38"/>
      <c r="C166" s="39" t="s">
        <v>303</v>
      </c>
      <c r="D166" s="40" t="s">
        <v>264</v>
      </c>
      <c r="E166" s="27"/>
      <c r="F166" s="40" t="s">
        <v>305</v>
      </c>
      <c r="G166" s="40" t="s">
        <v>41</v>
      </c>
      <c r="H166" s="40" t="s">
        <v>264</v>
      </c>
      <c r="I166" s="40" t="s">
        <v>62</v>
      </c>
      <c r="J166" s="40" t="s">
        <v>63</v>
      </c>
      <c r="K166" s="41"/>
      <c r="L166" s="41"/>
      <c r="M166" s="41"/>
      <c r="N166" s="42"/>
    </row>
    <row r="167" spans="1:14" ht="15" customHeight="1" x14ac:dyDescent="0.25">
      <c r="A167" s="90" t="s">
        <v>266</v>
      </c>
      <c r="B167" s="20"/>
      <c r="C167" s="21" t="s">
        <v>303</v>
      </c>
      <c r="D167" s="27" t="s">
        <v>264</v>
      </c>
      <c r="E167" s="27"/>
      <c r="F167" s="27" t="s">
        <v>267</v>
      </c>
      <c r="G167" s="27" t="s">
        <v>41</v>
      </c>
      <c r="H167" s="27" t="s">
        <v>264</v>
      </c>
      <c r="I167" s="27" t="s">
        <v>62</v>
      </c>
      <c r="J167" s="27" t="s">
        <v>63</v>
      </c>
      <c r="K167" s="22">
        <v>2130000</v>
      </c>
      <c r="L167" s="22">
        <v>2542000</v>
      </c>
      <c r="M167" s="22">
        <v>2643000</v>
      </c>
      <c r="N167" s="23"/>
    </row>
    <row r="168" spans="1:14" ht="15" customHeight="1" x14ac:dyDescent="0.25">
      <c r="A168" s="90" t="s">
        <v>268</v>
      </c>
      <c r="B168" s="38"/>
      <c r="C168" s="39" t="s">
        <v>303</v>
      </c>
      <c r="D168" s="40" t="s">
        <v>264</v>
      </c>
      <c r="E168" s="40"/>
      <c r="F168" s="40" t="s">
        <v>269</v>
      </c>
      <c r="G168" s="40" t="s">
        <v>41</v>
      </c>
      <c r="H168" s="40" t="s">
        <v>264</v>
      </c>
      <c r="I168" s="40" t="s">
        <v>62</v>
      </c>
      <c r="J168" s="40" t="s">
        <v>63</v>
      </c>
      <c r="K168" s="41">
        <v>302000</v>
      </c>
      <c r="L168" s="41">
        <v>314000</v>
      </c>
      <c r="M168" s="41">
        <v>326000</v>
      </c>
      <c r="N168" s="42"/>
    </row>
    <row r="169" spans="1:14" ht="15" customHeight="1" x14ac:dyDescent="0.25">
      <c r="A169" s="90" t="s">
        <v>270</v>
      </c>
      <c r="B169" s="38"/>
      <c r="C169" s="39" t="s">
        <v>303</v>
      </c>
      <c r="D169" s="40" t="s">
        <v>264</v>
      </c>
      <c r="E169" s="40"/>
      <c r="F169" s="40" t="s">
        <v>271</v>
      </c>
      <c r="G169" s="40" t="s">
        <v>41</v>
      </c>
      <c r="H169" s="40" t="s">
        <v>264</v>
      </c>
      <c r="I169" s="40" t="s">
        <v>62</v>
      </c>
      <c r="J169" s="40" t="s">
        <v>63</v>
      </c>
      <c r="K169" s="41">
        <v>332000</v>
      </c>
      <c r="L169" s="41">
        <v>346000</v>
      </c>
      <c r="M169" s="41">
        <v>360000</v>
      </c>
      <c r="N169" s="42"/>
    </row>
    <row r="170" spans="1:14" ht="15" customHeight="1" x14ac:dyDescent="0.25">
      <c r="A170" s="90" t="s">
        <v>270</v>
      </c>
      <c r="B170" s="38"/>
      <c r="C170" s="39" t="s">
        <v>303</v>
      </c>
      <c r="D170" s="40" t="s">
        <v>264</v>
      </c>
      <c r="E170" s="40"/>
      <c r="F170" s="40" t="s">
        <v>464</v>
      </c>
      <c r="G170" s="40" t="s">
        <v>39</v>
      </c>
      <c r="H170" s="40" t="s">
        <v>264</v>
      </c>
      <c r="I170" s="40" t="s">
        <v>62</v>
      </c>
      <c r="J170" s="40" t="s">
        <v>63</v>
      </c>
      <c r="K170" s="41"/>
      <c r="L170" s="41"/>
      <c r="M170" s="41"/>
      <c r="N170" s="42"/>
    </row>
    <row r="171" spans="1:14" ht="15" customHeight="1" x14ac:dyDescent="0.25">
      <c r="A171" s="90" t="s">
        <v>263</v>
      </c>
      <c r="B171" s="38"/>
      <c r="C171" s="39" t="s">
        <v>303</v>
      </c>
      <c r="D171" s="40" t="s">
        <v>264</v>
      </c>
      <c r="E171" s="40"/>
      <c r="F171" s="40" t="s">
        <v>461</v>
      </c>
      <c r="G171" s="40" t="s">
        <v>39</v>
      </c>
      <c r="H171" s="40" t="s">
        <v>264</v>
      </c>
      <c r="I171" s="40" t="s">
        <v>62</v>
      </c>
      <c r="J171" s="40" t="s">
        <v>63</v>
      </c>
      <c r="K171" s="41">
        <v>500000</v>
      </c>
      <c r="L171" s="41"/>
      <c r="M171" s="41"/>
      <c r="N171" s="42"/>
    </row>
    <row r="172" spans="1:14" ht="15" customHeight="1" x14ac:dyDescent="0.25">
      <c r="A172" s="90" t="s">
        <v>266</v>
      </c>
      <c r="B172" s="38"/>
      <c r="C172" s="39" t="s">
        <v>303</v>
      </c>
      <c r="D172" s="40" t="s">
        <v>264</v>
      </c>
      <c r="E172" s="40"/>
      <c r="F172" s="40" t="s">
        <v>462</v>
      </c>
      <c r="G172" s="40" t="s">
        <v>39</v>
      </c>
      <c r="H172" s="40" t="s">
        <v>264</v>
      </c>
      <c r="I172" s="40" t="s">
        <v>62</v>
      </c>
      <c r="J172" s="40" t="s">
        <v>63</v>
      </c>
      <c r="K172" s="41">
        <v>200000</v>
      </c>
      <c r="L172" s="41">
        <v>200000</v>
      </c>
      <c r="M172" s="41">
        <v>200000</v>
      </c>
      <c r="N172" s="42"/>
    </row>
    <row r="173" spans="1:14" ht="15" customHeight="1" x14ac:dyDescent="0.25">
      <c r="A173" s="90" t="s">
        <v>268</v>
      </c>
      <c r="B173" s="38"/>
      <c r="C173" s="39" t="s">
        <v>303</v>
      </c>
      <c r="D173" s="40" t="s">
        <v>264</v>
      </c>
      <c r="E173" s="40"/>
      <c r="F173" s="40" t="s">
        <v>463</v>
      </c>
      <c r="G173" s="40" t="s">
        <v>39</v>
      </c>
      <c r="H173" s="40" t="s">
        <v>264</v>
      </c>
      <c r="I173" s="40" t="s">
        <v>62</v>
      </c>
      <c r="J173" s="40" t="s">
        <v>63</v>
      </c>
      <c r="K173" s="41"/>
      <c r="L173" s="41"/>
      <c r="M173" s="41"/>
      <c r="N173" s="42"/>
    </row>
    <row r="174" spans="1:14" ht="15" customHeight="1" x14ac:dyDescent="0.25">
      <c r="A174" s="90"/>
      <c r="B174" s="38"/>
      <c r="C174" s="39"/>
      <c r="D174" s="40"/>
      <c r="E174" s="40"/>
      <c r="F174" s="40"/>
      <c r="G174" s="40"/>
      <c r="H174" s="40"/>
      <c r="I174" s="40"/>
      <c r="J174" s="40"/>
      <c r="K174" s="41"/>
      <c r="L174" s="41"/>
      <c r="M174" s="41"/>
      <c r="N174" s="42"/>
    </row>
    <row r="175" spans="1:14" ht="22.5" customHeight="1" x14ac:dyDescent="0.25">
      <c r="A175" s="44" t="s">
        <v>306</v>
      </c>
      <c r="B175" s="20" t="s">
        <v>307</v>
      </c>
      <c r="C175" s="21" t="s">
        <v>308</v>
      </c>
      <c r="D175" s="27"/>
      <c r="E175" s="27"/>
      <c r="F175" s="27"/>
      <c r="G175" s="27"/>
      <c r="H175" s="27"/>
      <c r="I175" s="27"/>
      <c r="J175" s="27"/>
      <c r="K175" s="22"/>
      <c r="L175" s="22"/>
      <c r="M175" s="22"/>
      <c r="N175" s="23"/>
    </row>
    <row r="176" spans="1:14" ht="33.75" customHeight="1" x14ac:dyDescent="0.25">
      <c r="A176" s="85" t="s">
        <v>309</v>
      </c>
      <c r="B176" s="48" t="s">
        <v>310</v>
      </c>
      <c r="C176" s="49" t="s">
        <v>311</v>
      </c>
      <c r="D176" s="50"/>
      <c r="E176" s="50"/>
      <c r="F176" s="50"/>
      <c r="G176" s="50"/>
      <c r="H176" s="50"/>
      <c r="I176" s="50"/>
      <c r="J176" s="50"/>
      <c r="K176" s="62"/>
      <c r="L176" s="62"/>
      <c r="M176" s="62"/>
      <c r="N176" s="54"/>
    </row>
    <row r="177" spans="1:75" ht="22.5" customHeight="1" x14ac:dyDescent="0.25">
      <c r="A177" s="85" t="s">
        <v>312</v>
      </c>
      <c r="B177" s="64" t="s">
        <v>313</v>
      </c>
      <c r="C177" s="65" t="s">
        <v>314</v>
      </c>
      <c r="D177" s="66"/>
      <c r="E177" s="66"/>
      <c r="F177" s="66"/>
      <c r="G177" s="66"/>
      <c r="H177" s="66"/>
      <c r="I177" s="66"/>
      <c r="J177" s="66"/>
      <c r="K177" s="67"/>
      <c r="L177" s="67"/>
      <c r="M177" s="67"/>
      <c r="N177" s="23"/>
    </row>
    <row r="178" spans="1:75" ht="22.5" customHeight="1" x14ac:dyDescent="0.25">
      <c r="A178" s="24" t="s">
        <v>315</v>
      </c>
      <c r="B178" s="91" t="s">
        <v>316</v>
      </c>
      <c r="C178" s="92" t="s">
        <v>317</v>
      </c>
      <c r="D178" s="93" t="s">
        <v>61</v>
      </c>
      <c r="E178" s="93" t="s">
        <v>58</v>
      </c>
      <c r="F178" s="93" t="s">
        <v>59</v>
      </c>
      <c r="G178" s="93" t="s">
        <v>60</v>
      </c>
      <c r="H178" s="93" t="s">
        <v>61</v>
      </c>
      <c r="I178" s="93" t="s">
        <v>62</v>
      </c>
      <c r="J178" s="93" t="s">
        <v>63</v>
      </c>
      <c r="K178" s="94">
        <f>SUM(K179:K180)</f>
        <v>0</v>
      </c>
      <c r="L178" s="94">
        <f>SUM(L179:L180)</f>
        <v>0</v>
      </c>
      <c r="M178" s="94">
        <f>SUM(M179:M180)</f>
        <v>0</v>
      </c>
      <c r="N178" s="42"/>
    </row>
    <row r="179" spans="1:75" ht="22.5" customHeight="1" x14ac:dyDescent="0.25">
      <c r="A179" s="95" t="s">
        <v>318</v>
      </c>
      <c r="B179" s="64" t="s">
        <v>319</v>
      </c>
      <c r="C179" s="65" t="s">
        <v>112</v>
      </c>
      <c r="D179" s="66" t="s">
        <v>320</v>
      </c>
      <c r="E179" s="66"/>
      <c r="F179" s="66" t="s">
        <v>67</v>
      </c>
      <c r="G179" s="66" t="s">
        <v>39</v>
      </c>
      <c r="H179" s="66" t="s">
        <v>320</v>
      </c>
      <c r="I179" s="66" t="s">
        <v>62</v>
      </c>
      <c r="J179" s="96"/>
      <c r="K179" s="67"/>
      <c r="L179" s="67"/>
      <c r="M179" s="67"/>
      <c r="N179" s="97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  <c r="AA179" s="98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98"/>
      <c r="AM179" s="98"/>
      <c r="AN179" s="98"/>
      <c r="AO179" s="98"/>
      <c r="AP179" s="98"/>
      <c r="AQ179" s="98"/>
      <c r="AR179" s="98"/>
      <c r="AS179" s="98"/>
      <c r="AT179" s="98"/>
      <c r="AU179" s="98"/>
      <c r="AV179" s="98"/>
      <c r="AW179" s="98"/>
      <c r="AX179" s="98"/>
      <c r="AY179" s="98"/>
      <c r="AZ179" s="98"/>
      <c r="BA179" s="98"/>
      <c r="BB179" s="98"/>
      <c r="BC179" s="98"/>
      <c r="BD179" s="98"/>
      <c r="BE179" s="98"/>
      <c r="BF179" s="98"/>
      <c r="BG179" s="98"/>
      <c r="BH179" s="98"/>
      <c r="BI179" s="98"/>
      <c r="BJ179" s="98"/>
      <c r="BK179" s="98"/>
      <c r="BL179" s="98"/>
      <c r="BM179" s="98"/>
      <c r="BN179" s="98"/>
      <c r="BO179" s="98"/>
      <c r="BP179" s="98"/>
      <c r="BQ179" s="98"/>
      <c r="BR179" s="98"/>
      <c r="BS179" s="98"/>
      <c r="BT179" s="98"/>
      <c r="BU179" s="98"/>
      <c r="BV179" s="98"/>
      <c r="BW179" s="98"/>
    </row>
    <row r="180" spans="1:75" ht="22.5" customHeight="1" x14ac:dyDescent="0.25">
      <c r="A180" s="95" t="s">
        <v>321</v>
      </c>
      <c r="B180" s="20" t="s">
        <v>322</v>
      </c>
      <c r="C180" s="21" t="s">
        <v>112</v>
      </c>
      <c r="D180" s="27" t="s">
        <v>320</v>
      </c>
      <c r="E180" s="27"/>
      <c r="F180" s="27" t="s">
        <v>67</v>
      </c>
      <c r="G180" s="27" t="s">
        <v>39</v>
      </c>
      <c r="H180" s="27" t="s">
        <v>320</v>
      </c>
      <c r="I180" s="27" t="s">
        <v>62</v>
      </c>
      <c r="J180" s="27" t="s">
        <v>63</v>
      </c>
      <c r="K180" s="22"/>
      <c r="L180" s="22"/>
      <c r="M180" s="22"/>
      <c r="N180" s="23"/>
    </row>
    <row r="181" spans="1:75" ht="22.5" customHeight="1" x14ac:dyDescent="0.25">
      <c r="A181" s="95" t="s">
        <v>323</v>
      </c>
      <c r="B181" s="48" t="s">
        <v>324</v>
      </c>
      <c r="C181" s="99"/>
      <c r="D181" s="50"/>
      <c r="E181" s="100"/>
      <c r="F181" s="100"/>
      <c r="G181" s="100"/>
      <c r="H181" s="100"/>
      <c r="I181" s="100"/>
      <c r="J181" s="100"/>
      <c r="K181" s="101"/>
      <c r="L181" s="101"/>
      <c r="M181" s="101"/>
      <c r="N181" s="54"/>
    </row>
    <row r="182" spans="1:75" ht="12.75" customHeight="1" x14ac:dyDescent="0.25">
      <c r="A182" s="24" t="s">
        <v>325</v>
      </c>
      <c r="B182" s="25" t="s">
        <v>326</v>
      </c>
      <c r="C182" s="26" t="s">
        <v>53</v>
      </c>
      <c r="D182" s="28" t="s">
        <v>61</v>
      </c>
      <c r="E182" s="28" t="s">
        <v>58</v>
      </c>
      <c r="F182" s="28" t="s">
        <v>59</v>
      </c>
      <c r="G182" s="28" t="s">
        <v>60</v>
      </c>
      <c r="H182" s="28" t="s">
        <v>61</v>
      </c>
      <c r="I182" s="28" t="s">
        <v>62</v>
      </c>
      <c r="J182" s="28"/>
      <c r="K182" s="29">
        <f>K183</f>
        <v>0</v>
      </c>
      <c r="L182" s="29"/>
      <c r="M182" s="29"/>
      <c r="N182" s="102"/>
    </row>
    <row r="183" spans="1:75" ht="22.5" customHeight="1" x14ac:dyDescent="0.25">
      <c r="A183" s="95" t="s">
        <v>327</v>
      </c>
      <c r="B183" s="103" t="s">
        <v>328</v>
      </c>
      <c r="C183" s="104" t="s">
        <v>329</v>
      </c>
      <c r="D183" s="105" t="s">
        <v>329</v>
      </c>
      <c r="E183" s="106"/>
      <c r="F183" s="105"/>
      <c r="G183" s="105"/>
      <c r="H183" s="105"/>
      <c r="I183" s="105"/>
      <c r="J183" s="105"/>
      <c r="K183" s="107"/>
      <c r="L183" s="107"/>
      <c r="M183" s="107"/>
      <c r="N183" s="108"/>
    </row>
    <row r="185" spans="1:75" ht="13.5" customHeight="1" x14ac:dyDescent="0.25">
      <c r="I185" s="1" t="s">
        <v>330</v>
      </c>
      <c r="K185" s="109">
        <f>K27+K29+K178-K60-K182</f>
        <v>1.4901161193847656E-8</v>
      </c>
      <c r="L185" s="109">
        <f>L27+L29+L178-L60-L182</f>
        <v>0</v>
      </c>
      <c r="M185" s="109">
        <f>M27+M29+M178-M60-M182</f>
        <v>0</v>
      </c>
    </row>
  </sheetData>
  <autoFilter ref="A26:BW183"/>
  <mergeCells count="26">
    <mergeCell ref="L1:N1"/>
    <mergeCell ref="L2:N2"/>
    <mergeCell ref="L3:N3"/>
    <mergeCell ref="L4:N4"/>
    <mergeCell ref="L5:N5"/>
    <mergeCell ref="M6:N6"/>
    <mergeCell ref="L8:N8"/>
    <mergeCell ref="A10:M10"/>
    <mergeCell ref="A11:M11"/>
    <mergeCell ref="N11:N12"/>
    <mergeCell ref="B13:D13"/>
    <mergeCell ref="B15:K15"/>
    <mergeCell ref="B18:K18"/>
    <mergeCell ref="A21:N21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J23:J25"/>
    <mergeCell ref="K23:N23"/>
    <mergeCell ref="N24:N25"/>
  </mergeCells>
  <pageMargins left="0.59055100000000005" right="0.51181100000000002" top="0.78740199999999982" bottom="0.31496099999999999" header="0.19684999999999997" footer="0.19684999999999997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tabSelected="1" view="pageBreakPreview" topLeftCell="A26" zoomScale="125" workbookViewId="0">
      <selection activeCell="DB43" sqref="DB43"/>
    </sheetView>
  </sheetViews>
  <sheetFormatPr defaultColWidth="8.85546875" defaultRowHeight="10.15" customHeight="1" x14ac:dyDescent="0.25"/>
  <cols>
    <col min="1" max="99" width="0.85546875" style="1" customWidth="1"/>
    <col min="100" max="100" width="8.7109375" style="1" customWidth="1"/>
    <col min="101" max="101" width="13.7109375" style="1" customWidth="1"/>
    <col min="102" max="102" width="12.7109375" style="1" customWidth="1"/>
    <col min="103" max="105" width="11.7109375" style="1" customWidth="1"/>
    <col min="106" max="106" width="12.85546875" style="1" bestFit="1" customWidth="1"/>
    <col min="107" max="257" width="8.85546875" style="1" customWidth="1"/>
  </cols>
  <sheetData>
    <row r="1" spans="1:106" ht="13.5" customHeight="1" x14ac:dyDescent="0.25">
      <c r="B1" s="157" t="s">
        <v>331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7"/>
      <c r="AX1" s="157"/>
      <c r="AY1" s="157"/>
      <c r="AZ1" s="157"/>
      <c r="BA1" s="157"/>
      <c r="BB1" s="157"/>
      <c r="BC1" s="157"/>
      <c r="BD1" s="157"/>
      <c r="BE1" s="157"/>
      <c r="BF1" s="157"/>
      <c r="BG1" s="157"/>
      <c r="BH1" s="157"/>
      <c r="BI1" s="157"/>
      <c r="BJ1" s="157"/>
      <c r="BK1" s="157"/>
      <c r="BL1" s="157"/>
      <c r="BM1" s="157"/>
      <c r="BN1" s="157"/>
      <c r="BO1" s="157"/>
      <c r="BP1" s="157"/>
      <c r="BQ1" s="157"/>
      <c r="BR1" s="157"/>
      <c r="BS1" s="157"/>
      <c r="BT1" s="157"/>
      <c r="BU1" s="157"/>
      <c r="BV1" s="157"/>
      <c r="BW1" s="157"/>
      <c r="BX1" s="157"/>
      <c r="BY1" s="157"/>
      <c r="BZ1" s="157"/>
      <c r="CA1" s="157"/>
      <c r="CB1" s="157"/>
      <c r="CC1" s="157"/>
      <c r="CD1" s="157"/>
      <c r="CE1" s="157"/>
      <c r="CF1" s="157"/>
      <c r="CG1" s="157"/>
      <c r="CH1" s="157"/>
      <c r="CI1" s="157"/>
      <c r="CJ1" s="157"/>
      <c r="CK1" s="157"/>
      <c r="CL1" s="157"/>
      <c r="CM1" s="157"/>
      <c r="CN1" s="157"/>
      <c r="CO1" s="157"/>
      <c r="CP1" s="157"/>
      <c r="CQ1" s="157"/>
      <c r="CR1" s="157"/>
      <c r="CS1" s="157"/>
      <c r="CT1" s="157"/>
      <c r="CU1" s="157"/>
      <c r="CV1" s="157"/>
      <c r="CW1" s="157"/>
      <c r="CX1" s="157"/>
      <c r="CY1" s="157"/>
      <c r="CZ1" s="157"/>
      <c r="DA1" s="157"/>
    </row>
    <row r="2" spans="1:106" ht="15" x14ac:dyDescent="0.25"/>
    <row r="3" spans="1:106" ht="11.25" customHeight="1" x14ac:dyDescent="0.25">
      <c r="A3" s="260" t="s">
        <v>332</v>
      </c>
      <c r="B3" s="260"/>
      <c r="C3" s="260"/>
      <c r="D3" s="260"/>
      <c r="E3" s="260"/>
      <c r="F3" s="260"/>
      <c r="G3" s="260"/>
      <c r="H3" s="261"/>
      <c r="I3" s="158" t="s">
        <v>21</v>
      </c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266"/>
      <c r="CN3" s="161" t="s">
        <v>333</v>
      </c>
      <c r="CO3" s="260"/>
      <c r="CP3" s="260"/>
      <c r="CQ3" s="260"/>
      <c r="CR3" s="260"/>
      <c r="CS3" s="260"/>
      <c r="CT3" s="260"/>
      <c r="CU3" s="261"/>
      <c r="CV3" s="161" t="s">
        <v>334</v>
      </c>
      <c r="CW3" s="269" t="s">
        <v>335</v>
      </c>
      <c r="CX3" s="164" t="s">
        <v>31</v>
      </c>
      <c r="CY3" s="165"/>
      <c r="CZ3" s="165"/>
      <c r="DA3" s="166"/>
    </row>
    <row r="4" spans="1:106" ht="11.25" customHeight="1" x14ac:dyDescent="0.25">
      <c r="A4" s="262"/>
      <c r="B4" s="262"/>
      <c r="C4" s="262"/>
      <c r="D4" s="262"/>
      <c r="E4" s="262"/>
      <c r="F4" s="262"/>
      <c r="G4" s="262"/>
      <c r="H4" s="263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267"/>
      <c r="CN4" s="162"/>
      <c r="CO4" s="262"/>
      <c r="CP4" s="262"/>
      <c r="CQ4" s="262"/>
      <c r="CR4" s="262"/>
      <c r="CS4" s="262"/>
      <c r="CT4" s="262"/>
      <c r="CU4" s="263"/>
      <c r="CV4" s="162"/>
      <c r="CW4" s="270"/>
      <c r="CX4" s="33" t="s">
        <v>32</v>
      </c>
      <c r="CY4" s="33" t="s">
        <v>33</v>
      </c>
      <c r="CZ4" s="33" t="s">
        <v>413</v>
      </c>
      <c r="DA4" s="167" t="s">
        <v>34</v>
      </c>
    </row>
    <row r="5" spans="1:106" ht="39" customHeight="1" x14ac:dyDescent="0.25">
      <c r="A5" s="264"/>
      <c r="B5" s="264"/>
      <c r="C5" s="264"/>
      <c r="D5" s="264"/>
      <c r="E5" s="264"/>
      <c r="F5" s="264"/>
      <c r="G5" s="264"/>
      <c r="H5" s="265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  <c r="BF5" s="160"/>
      <c r="BG5" s="160"/>
      <c r="BH5" s="160"/>
      <c r="BI5" s="160"/>
      <c r="BJ5" s="160"/>
      <c r="BK5" s="160"/>
      <c r="BL5" s="160"/>
      <c r="BM5" s="160"/>
      <c r="BN5" s="160"/>
      <c r="BO5" s="160"/>
      <c r="BP5" s="160"/>
      <c r="BQ5" s="160"/>
      <c r="BR5" s="160"/>
      <c r="BS5" s="160"/>
      <c r="BT5" s="160"/>
      <c r="BU5" s="160"/>
      <c r="BV5" s="160"/>
      <c r="BW5" s="160"/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60"/>
      <c r="CJ5" s="160"/>
      <c r="CK5" s="160"/>
      <c r="CL5" s="160"/>
      <c r="CM5" s="268"/>
      <c r="CN5" s="163"/>
      <c r="CO5" s="264"/>
      <c r="CP5" s="264"/>
      <c r="CQ5" s="264"/>
      <c r="CR5" s="264"/>
      <c r="CS5" s="264"/>
      <c r="CT5" s="264"/>
      <c r="CU5" s="265"/>
      <c r="CV5" s="163"/>
      <c r="CW5" s="271"/>
      <c r="CX5" s="11" t="s">
        <v>336</v>
      </c>
      <c r="CY5" s="110" t="s">
        <v>337</v>
      </c>
      <c r="CZ5" s="110" t="s">
        <v>338</v>
      </c>
      <c r="DA5" s="168"/>
    </row>
    <row r="6" spans="1:106" ht="10.9" customHeight="1" x14ac:dyDescent="0.25">
      <c r="A6" s="272" t="s">
        <v>38</v>
      </c>
      <c r="B6" s="272"/>
      <c r="C6" s="272"/>
      <c r="D6" s="272"/>
      <c r="E6" s="272"/>
      <c r="F6" s="272"/>
      <c r="G6" s="272"/>
      <c r="H6" s="273"/>
      <c r="I6" s="272" t="s">
        <v>39</v>
      </c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272"/>
      <c r="AR6" s="272"/>
      <c r="AS6" s="272"/>
      <c r="AT6" s="272"/>
      <c r="AU6" s="272"/>
      <c r="AV6" s="272"/>
      <c r="AW6" s="272"/>
      <c r="AX6" s="272"/>
      <c r="AY6" s="272"/>
      <c r="AZ6" s="272"/>
      <c r="BA6" s="272"/>
      <c r="BB6" s="272"/>
      <c r="BC6" s="272"/>
      <c r="BD6" s="272"/>
      <c r="BE6" s="272"/>
      <c r="BF6" s="272"/>
      <c r="BG6" s="272"/>
      <c r="BH6" s="272"/>
      <c r="BI6" s="272"/>
      <c r="BJ6" s="272"/>
      <c r="BK6" s="272"/>
      <c r="BL6" s="272"/>
      <c r="BM6" s="272"/>
      <c r="BN6" s="272"/>
      <c r="BO6" s="272"/>
      <c r="BP6" s="272"/>
      <c r="BQ6" s="272"/>
      <c r="BR6" s="272"/>
      <c r="BS6" s="272"/>
      <c r="BT6" s="272"/>
      <c r="BU6" s="272"/>
      <c r="BV6" s="272"/>
      <c r="BW6" s="272"/>
      <c r="BX6" s="272"/>
      <c r="BY6" s="272"/>
      <c r="BZ6" s="272"/>
      <c r="CA6" s="272"/>
      <c r="CB6" s="272"/>
      <c r="CC6" s="272"/>
      <c r="CD6" s="272"/>
      <c r="CE6" s="272"/>
      <c r="CF6" s="272"/>
      <c r="CG6" s="272"/>
      <c r="CH6" s="272"/>
      <c r="CI6" s="272"/>
      <c r="CJ6" s="272"/>
      <c r="CK6" s="272"/>
      <c r="CL6" s="272"/>
      <c r="CM6" s="273"/>
      <c r="CN6" s="274" t="s">
        <v>40</v>
      </c>
      <c r="CO6" s="275"/>
      <c r="CP6" s="275"/>
      <c r="CQ6" s="275"/>
      <c r="CR6" s="275"/>
      <c r="CS6" s="275"/>
      <c r="CT6" s="275"/>
      <c r="CU6" s="276"/>
      <c r="CV6" s="111" t="s">
        <v>41</v>
      </c>
      <c r="CW6" s="111" t="s">
        <v>339</v>
      </c>
      <c r="CX6" s="111" t="s">
        <v>42</v>
      </c>
      <c r="CY6" s="111" t="s">
        <v>43</v>
      </c>
      <c r="CZ6" s="111" t="s">
        <v>44</v>
      </c>
      <c r="DA6" s="112" t="s">
        <v>45</v>
      </c>
    </row>
    <row r="7" spans="1:106" ht="12.75" customHeight="1" x14ac:dyDescent="0.25">
      <c r="A7" s="252">
        <v>1</v>
      </c>
      <c r="B7" s="252"/>
      <c r="C7" s="252"/>
      <c r="D7" s="252"/>
      <c r="E7" s="252"/>
      <c r="F7" s="252"/>
      <c r="G7" s="252"/>
      <c r="H7" s="253"/>
      <c r="I7" s="254" t="s">
        <v>340</v>
      </c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5"/>
      <c r="AS7" s="255"/>
      <c r="AT7" s="255"/>
      <c r="AU7" s="255"/>
      <c r="AV7" s="255"/>
      <c r="AW7" s="255"/>
      <c r="AX7" s="255"/>
      <c r="AY7" s="255"/>
      <c r="AZ7" s="255"/>
      <c r="BA7" s="255"/>
      <c r="BB7" s="255"/>
      <c r="BC7" s="255"/>
      <c r="BD7" s="255"/>
      <c r="BE7" s="255"/>
      <c r="BF7" s="255"/>
      <c r="BG7" s="255"/>
      <c r="BH7" s="255"/>
      <c r="BI7" s="255"/>
      <c r="BJ7" s="255"/>
      <c r="BK7" s="255"/>
      <c r="BL7" s="255"/>
      <c r="BM7" s="255"/>
      <c r="BN7" s="255"/>
      <c r="BO7" s="255"/>
      <c r="BP7" s="255"/>
      <c r="BQ7" s="255"/>
      <c r="BR7" s="255"/>
      <c r="BS7" s="255"/>
      <c r="BT7" s="255"/>
      <c r="BU7" s="255"/>
      <c r="BV7" s="255"/>
      <c r="BW7" s="255"/>
      <c r="BX7" s="255"/>
      <c r="BY7" s="255"/>
      <c r="BZ7" s="255"/>
      <c r="CA7" s="255"/>
      <c r="CB7" s="255"/>
      <c r="CC7" s="255"/>
      <c r="CD7" s="255"/>
      <c r="CE7" s="255"/>
      <c r="CF7" s="255"/>
      <c r="CG7" s="255"/>
      <c r="CH7" s="255"/>
      <c r="CI7" s="255"/>
      <c r="CJ7" s="255"/>
      <c r="CK7" s="255"/>
      <c r="CL7" s="255"/>
      <c r="CM7" s="255"/>
      <c r="CN7" s="256" t="s">
        <v>341</v>
      </c>
      <c r="CO7" s="257"/>
      <c r="CP7" s="257"/>
      <c r="CQ7" s="257"/>
      <c r="CR7" s="257"/>
      <c r="CS7" s="257"/>
      <c r="CT7" s="257"/>
      <c r="CU7" s="258"/>
      <c r="CV7" s="17" t="s">
        <v>53</v>
      </c>
      <c r="CW7" s="17"/>
      <c r="CX7" s="146">
        <f>CX31+CX35</f>
        <v>28184852.91</v>
      </c>
      <c r="CY7" s="146">
        <f t="shared" ref="CY7:CZ7" si="0">CY31+CY35</f>
        <v>31380000</v>
      </c>
      <c r="CZ7" s="146">
        <f t="shared" si="0"/>
        <v>31953000</v>
      </c>
      <c r="DA7" s="19"/>
    </row>
    <row r="8" spans="1:106" ht="91.5" customHeight="1" x14ac:dyDescent="0.25">
      <c r="A8" s="200" t="s">
        <v>342</v>
      </c>
      <c r="B8" s="200"/>
      <c r="C8" s="200"/>
      <c r="D8" s="200"/>
      <c r="E8" s="200"/>
      <c r="F8" s="200"/>
      <c r="G8" s="200"/>
      <c r="H8" s="201"/>
      <c r="I8" s="259" t="s">
        <v>343</v>
      </c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212"/>
      <c r="BP8" s="212"/>
      <c r="BQ8" s="212"/>
      <c r="BR8" s="212"/>
      <c r="BS8" s="212"/>
      <c r="BT8" s="212"/>
      <c r="BU8" s="212"/>
      <c r="BV8" s="212"/>
      <c r="BW8" s="212"/>
      <c r="BX8" s="212"/>
      <c r="BY8" s="212"/>
      <c r="BZ8" s="212"/>
      <c r="CA8" s="212"/>
      <c r="CB8" s="212"/>
      <c r="CC8" s="212"/>
      <c r="CD8" s="212"/>
      <c r="CE8" s="212"/>
      <c r="CF8" s="212"/>
      <c r="CG8" s="212"/>
      <c r="CH8" s="212"/>
      <c r="CI8" s="212"/>
      <c r="CJ8" s="212"/>
      <c r="CK8" s="212"/>
      <c r="CL8" s="212"/>
      <c r="CM8" s="212"/>
      <c r="CN8" s="218" t="s">
        <v>344</v>
      </c>
      <c r="CO8" s="200"/>
      <c r="CP8" s="200"/>
      <c r="CQ8" s="200"/>
      <c r="CR8" s="200"/>
      <c r="CS8" s="200"/>
      <c r="CT8" s="200"/>
      <c r="CU8" s="201"/>
      <c r="CV8" s="21" t="s">
        <v>53</v>
      </c>
      <c r="CW8" s="21"/>
      <c r="CX8" s="147"/>
      <c r="CY8" s="147"/>
      <c r="CZ8" s="147"/>
      <c r="DA8" s="23"/>
    </row>
    <row r="9" spans="1:106" ht="24" customHeight="1" x14ac:dyDescent="0.25">
      <c r="A9" s="200" t="s">
        <v>345</v>
      </c>
      <c r="B9" s="200"/>
      <c r="C9" s="200"/>
      <c r="D9" s="200"/>
      <c r="E9" s="200"/>
      <c r="F9" s="200"/>
      <c r="G9" s="200"/>
      <c r="H9" s="201"/>
      <c r="I9" s="211" t="s">
        <v>346</v>
      </c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2"/>
      <c r="BN9" s="212"/>
      <c r="BO9" s="212"/>
      <c r="BP9" s="212"/>
      <c r="BQ9" s="212"/>
      <c r="BR9" s="212"/>
      <c r="BS9" s="212"/>
      <c r="BT9" s="212"/>
      <c r="BU9" s="212"/>
      <c r="BV9" s="212"/>
      <c r="BW9" s="212"/>
      <c r="BX9" s="212"/>
      <c r="BY9" s="212"/>
      <c r="BZ9" s="212"/>
      <c r="CA9" s="212"/>
      <c r="CB9" s="212"/>
      <c r="CC9" s="212"/>
      <c r="CD9" s="212"/>
      <c r="CE9" s="212"/>
      <c r="CF9" s="212"/>
      <c r="CG9" s="212"/>
      <c r="CH9" s="212"/>
      <c r="CI9" s="212"/>
      <c r="CJ9" s="212"/>
      <c r="CK9" s="212"/>
      <c r="CL9" s="212"/>
      <c r="CM9" s="212"/>
      <c r="CN9" s="218" t="s">
        <v>347</v>
      </c>
      <c r="CO9" s="200"/>
      <c r="CP9" s="200"/>
      <c r="CQ9" s="200"/>
      <c r="CR9" s="200"/>
      <c r="CS9" s="200"/>
      <c r="CT9" s="200"/>
      <c r="CU9" s="201"/>
      <c r="CV9" s="21" t="s">
        <v>53</v>
      </c>
      <c r="CW9" s="21"/>
      <c r="CX9" s="147"/>
      <c r="CY9" s="147"/>
      <c r="CZ9" s="147"/>
      <c r="DA9" s="23"/>
    </row>
    <row r="10" spans="1:106" ht="24" customHeight="1" x14ac:dyDescent="0.25">
      <c r="A10" s="245" t="s">
        <v>348</v>
      </c>
      <c r="B10" s="245"/>
      <c r="C10" s="245"/>
      <c r="D10" s="245"/>
      <c r="E10" s="245"/>
      <c r="F10" s="245"/>
      <c r="G10" s="245"/>
      <c r="H10" s="246"/>
      <c r="I10" s="250" t="s">
        <v>349</v>
      </c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1"/>
      <c r="AQ10" s="251"/>
      <c r="AR10" s="251"/>
      <c r="AS10" s="251"/>
      <c r="AT10" s="251"/>
      <c r="AU10" s="251"/>
      <c r="AV10" s="251"/>
      <c r="AW10" s="251"/>
      <c r="AX10" s="251"/>
      <c r="AY10" s="251"/>
      <c r="AZ10" s="251"/>
      <c r="BA10" s="251"/>
      <c r="BB10" s="251"/>
      <c r="BC10" s="251"/>
      <c r="BD10" s="251"/>
      <c r="BE10" s="251"/>
      <c r="BF10" s="251"/>
      <c r="BG10" s="251"/>
      <c r="BH10" s="251"/>
      <c r="BI10" s="251"/>
      <c r="BJ10" s="251"/>
      <c r="BK10" s="251"/>
      <c r="BL10" s="251"/>
      <c r="BM10" s="251"/>
      <c r="BN10" s="251"/>
      <c r="BO10" s="251"/>
      <c r="BP10" s="251"/>
      <c r="BQ10" s="251"/>
      <c r="BR10" s="251"/>
      <c r="BS10" s="251"/>
      <c r="BT10" s="251"/>
      <c r="BU10" s="251"/>
      <c r="BV10" s="251"/>
      <c r="BW10" s="251"/>
      <c r="BX10" s="251"/>
      <c r="BY10" s="251"/>
      <c r="BZ10" s="251"/>
      <c r="CA10" s="251"/>
      <c r="CB10" s="251"/>
      <c r="CC10" s="251"/>
      <c r="CD10" s="251"/>
      <c r="CE10" s="251"/>
      <c r="CF10" s="251"/>
      <c r="CG10" s="251"/>
      <c r="CH10" s="251"/>
      <c r="CI10" s="251"/>
      <c r="CJ10" s="251"/>
      <c r="CK10" s="251"/>
      <c r="CL10" s="251"/>
      <c r="CM10" s="251"/>
      <c r="CN10" s="218" t="s">
        <v>350</v>
      </c>
      <c r="CO10" s="200"/>
      <c r="CP10" s="200"/>
      <c r="CQ10" s="200"/>
      <c r="CR10" s="200"/>
      <c r="CS10" s="200"/>
      <c r="CT10" s="200"/>
      <c r="CU10" s="201"/>
      <c r="CV10" s="21" t="s">
        <v>53</v>
      </c>
      <c r="CW10" s="21"/>
      <c r="CX10" s="147">
        <f>CX11+CX13</f>
        <v>12017820.120000001</v>
      </c>
      <c r="CY10" s="147"/>
      <c r="CZ10" s="147"/>
      <c r="DA10" s="23"/>
    </row>
    <row r="11" spans="1:106" ht="24" customHeight="1" x14ac:dyDescent="0.25">
      <c r="A11" s="245" t="s">
        <v>351</v>
      </c>
      <c r="B11" s="245"/>
      <c r="C11" s="245"/>
      <c r="D11" s="245"/>
      <c r="E11" s="245"/>
      <c r="F11" s="245"/>
      <c r="G11" s="245"/>
      <c r="H11" s="246"/>
      <c r="I11" s="247" t="s">
        <v>352</v>
      </c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8"/>
      <c r="AS11" s="248"/>
      <c r="AT11" s="248"/>
      <c r="AU11" s="248"/>
      <c r="AV11" s="248"/>
      <c r="AW11" s="248"/>
      <c r="AX11" s="248"/>
      <c r="AY11" s="248"/>
      <c r="AZ11" s="248"/>
      <c r="BA11" s="248"/>
      <c r="BB11" s="248"/>
      <c r="BC11" s="248"/>
      <c r="BD11" s="248"/>
      <c r="BE11" s="248"/>
      <c r="BF11" s="248"/>
      <c r="BG11" s="248"/>
      <c r="BH11" s="248"/>
      <c r="BI11" s="248"/>
      <c r="BJ11" s="248"/>
      <c r="BK11" s="248"/>
      <c r="BL11" s="248"/>
      <c r="BM11" s="248"/>
      <c r="BN11" s="248"/>
      <c r="BO11" s="248"/>
      <c r="BP11" s="248"/>
      <c r="BQ11" s="248"/>
      <c r="BR11" s="248"/>
      <c r="BS11" s="248"/>
      <c r="BT11" s="248"/>
      <c r="BU11" s="248"/>
      <c r="BV11" s="248"/>
      <c r="BW11" s="248"/>
      <c r="BX11" s="248"/>
      <c r="BY11" s="248"/>
      <c r="BZ11" s="248"/>
      <c r="CA11" s="248"/>
      <c r="CB11" s="248"/>
      <c r="CC11" s="248"/>
      <c r="CD11" s="248"/>
      <c r="CE11" s="248"/>
      <c r="CF11" s="248"/>
      <c r="CG11" s="248"/>
      <c r="CH11" s="248"/>
      <c r="CI11" s="248"/>
      <c r="CJ11" s="248"/>
      <c r="CK11" s="248"/>
      <c r="CL11" s="248"/>
      <c r="CM11" s="249"/>
      <c r="CN11" s="218" t="s">
        <v>353</v>
      </c>
      <c r="CO11" s="200"/>
      <c r="CP11" s="200"/>
      <c r="CQ11" s="200"/>
      <c r="CR11" s="200"/>
      <c r="CS11" s="200"/>
      <c r="CT11" s="200"/>
      <c r="CU11" s="201"/>
      <c r="CV11" s="21" t="s">
        <v>53</v>
      </c>
      <c r="CW11" s="21" t="s">
        <v>53</v>
      </c>
      <c r="CX11" s="147">
        <v>10105501.380000001</v>
      </c>
      <c r="CY11" s="147"/>
      <c r="CZ11" s="147"/>
      <c r="DA11" s="23"/>
    </row>
    <row r="12" spans="1:106" ht="16.5" customHeight="1" x14ac:dyDescent="0.25">
      <c r="A12" s="245"/>
      <c r="B12" s="245"/>
      <c r="C12" s="245"/>
      <c r="D12" s="245"/>
      <c r="E12" s="245"/>
      <c r="F12" s="245"/>
      <c r="G12" s="245"/>
      <c r="H12" s="246"/>
      <c r="I12" s="227" t="s">
        <v>120</v>
      </c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228"/>
      <c r="BC12" s="228"/>
      <c r="BD12" s="228"/>
      <c r="BE12" s="228"/>
      <c r="BF12" s="228"/>
      <c r="BG12" s="228"/>
      <c r="BH12" s="228"/>
      <c r="BI12" s="228"/>
      <c r="BJ12" s="228"/>
      <c r="BK12" s="228"/>
      <c r="BL12" s="228"/>
      <c r="BM12" s="228"/>
      <c r="BN12" s="228"/>
      <c r="BO12" s="228"/>
      <c r="BP12" s="228"/>
      <c r="BQ12" s="228"/>
      <c r="BR12" s="228"/>
      <c r="BS12" s="228"/>
      <c r="BT12" s="228"/>
      <c r="BU12" s="228"/>
      <c r="BV12" s="228"/>
      <c r="BW12" s="228"/>
      <c r="BX12" s="228"/>
      <c r="BY12" s="228"/>
      <c r="BZ12" s="228"/>
      <c r="CA12" s="228"/>
      <c r="CB12" s="228"/>
      <c r="CC12" s="228"/>
      <c r="CD12" s="228"/>
      <c r="CE12" s="228"/>
      <c r="CF12" s="228"/>
      <c r="CG12" s="228"/>
      <c r="CH12" s="228"/>
      <c r="CI12" s="228"/>
      <c r="CJ12" s="228"/>
      <c r="CK12" s="228"/>
      <c r="CL12" s="228"/>
      <c r="CM12" s="229"/>
      <c r="CN12" s="218" t="s">
        <v>354</v>
      </c>
      <c r="CO12" s="200"/>
      <c r="CP12" s="200"/>
      <c r="CQ12" s="200"/>
      <c r="CR12" s="200"/>
      <c r="CS12" s="200"/>
      <c r="CT12" s="200"/>
      <c r="CU12" s="201"/>
      <c r="CV12" s="21"/>
      <c r="CW12" s="21"/>
      <c r="CX12" s="147"/>
      <c r="CY12" s="147"/>
      <c r="CZ12" s="147"/>
      <c r="DA12" s="23"/>
    </row>
    <row r="13" spans="1:106" ht="24" customHeight="1" x14ac:dyDescent="0.25">
      <c r="A13" s="245" t="s">
        <v>355</v>
      </c>
      <c r="B13" s="245"/>
      <c r="C13" s="245"/>
      <c r="D13" s="245"/>
      <c r="E13" s="245"/>
      <c r="F13" s="245"/>
      <c r="G13" s="245"/>
      <c r="H13" s="246"/>
      <c r="I13" s="247" t="s">
        <v>356</v>
      </c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48"/>
      <c r="AQ13" s="248"/>
      <c r="AR13" s="248"/>
      <c r="AS13" s="248"/>
      <c r="AT13" s="248"/>
      <c r="AU13" s="248"/>
      <c r="AV13" s="248"/>
      <c r="AW13" s="248"/>
      <c r="AX13" s="248"/>
      <c r="AY13" s="248"/>
      <c r="AZ13" s="248"/>
      <c r="BA13" s="248"/>
      <c r="BB13" s="248"/>
      <c r="BC13" s="248"/>
      <c r="BD13" s="248"/>
      <c r="BE13" s="248"/>
      <c r="BF13" s="248"/>
      <c r="BG13" s="248"/>
      <c r="BH13" s="248"/>
      <c r="BI13" s="248"/>
      <c r="BJ13" s="248"/>
      <c r="BK13" s="248"/>
      <c r="BL13" s="248"/>
      <c r="BM13" s="248"/>
      <c r="BN13" s="248"/>
      <c r="BO13" s="248"/>
      <c r="BP13" s="248"/>
      <c r="BQ13" s="248"/>
      <c r="BR13" s="248"/>
      <c r="BS13" s="248"/>
      <c r="BT13" s="248"/>
      <c r="BU13" s="248"/>
      <c r="BV13" s="248"/>
      <c r="BW13" s="248"/>
      <c r="BX13" s="248"/>
      <c r="BY13" s="248"/>
      <c r="BZ13" s="248"/>
      <c r="CA13" s="248"/>
      <c r="CB13" s="248"/>
      <c r="CC13" s="248"/>
      <c r="CD13" s="248"/>
      <c r="CE13" s="248"/>
      <c r="CF13" s="248"/>
      <c r="CG13" s="248"/>
      <c r="CH13" s="248"/>
      <c r="CI13" s="248"/>
      <c r="CJ13" s="248"/>
      <c r="CK13" s="248"/>
      <c r="CL13" s="248"/>
      <c r="CM13" s="249"/>
      <c r="CN13" s="218" t="s">
        <v>357</v>
      </c>
      <c r="CO13" s="200"/>
      <c r="CP13" s="200"/>
      <c r="CQ13" s="200"/>
      <c r="CR13" s="200"/>
      <c r="CS13" s="200"/>
      <c r="CT13" s="200"/>
      <c r="CU13" s="201"/>
      <c r="CV13" s="21" t="s">
        <v>53</v>
      </c>
      <c r="CW13" s="21" t="s">
        <v>53</v>
      </c>
      <c r="CX13" s="147">
        <v>1912318.74</v>
      </c>
      <c r="CY13" s="147"/>
      <c r="CZ13" s="147"/>
      <c r="DA13" s="23"/>
    </row>
    <row r="14" spans="1:106" ht="24" customHeight="1" x14ac:dyDescent="0.25">
      <c r="A14" s="200" t="s">
        <v>358</v>
      </c>
      <c r="B14" s="200"/>
      <c r="C14" s="200"/>
      <c r="D14" s="200"/>
      <c r="E14" s="200"/>
      <c r="F14" s="200"/>
      <c r="G14" s="200"/>
      <c r="H14" s="201"/>
      <c r="I14" s="211" t="s">
        <v>359</v>
      </c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212"/>
      <c r="BN14" s="212"/>
      <c r="BO14" s="212"/>
      <c r="BP14" s="212"/>
      <c r="BQ14" s="212"/>
      <c r="BR14" s="212"/>
      <c r="BS14" s="212"/>
      <c r="BT14" s="212"/>
      <c r="BU14" s="212"/>
      <c r="BV14" s="212"/>
      <c r="BW14" s="212"/>
      <c r="BX14" s="212"/>
      <c r="BY14" s="212"/>
      <c r="BZ14" s="212"/>
      <c r="CA14" s="212"/>
      <c r="CB14" s="212"/>
      <c r="CC14" s="212"/>
      <c r="CD14" s="212"/>
      <c r="CE14" s="212"/>
      <c r="CF14" s="212"/>
      <c r="CG14" s="212"/>
      <c r="CH14" s="212"/>
      <c r="CI14" s="212"/>
      <c r="CJ14" s="212"/>
      <c r="CK14" s="212"/>
      <c r="CL14" s="212"/>
      <c r="CM14" s="212"/>
      <c r="CN14" s="218" t="s">
        <v>360</v>
      </c>
      <c r="CO14" s="200"/>
      <c r="CP14" s="200"/>
      <c r="CQ14" s="200"/>
      <c r="CR14" s="200"/>
      <c r="CS14" s="200"/>
      <c r="CT14" s="200"/>
      <c r="CU14" s="201"/>
      <c r="CV14" s="21" t="s">
        <v>53</v>
      </c>
      <c r="CW14" s="21"/>
      <c r="CX14" s="147">
        <f>CX7-CX10</f>
        <v>16167032.789999999</v>
      </c>
      <c r="CY14" s="147">
        <f>CY7</f>
        <v>31380000</v>
      </c>
      <c r="CZ14" s="147">
        <f>CZ7</f>
        <v>31953000</v>
      </c>
      <c r="DA14" s="23"/>
    </row>
    <row r="15" spans="1:106" ht="33.75" customHeight="1" x14ac:dyDescent="0.25">
      <c r="A15" s="200" t="s">
        <v>361</v>
      </c>
      <c r="B15" s="200"/>
      <c r="C15" s="200"/>
      <c r="D15" s="200"/>
      <c r="E15" s="200"/>
      <c r="F15" s="200"/>
      <c r="G15" s="200"/>
      <c r="H15" s="201"/>
      <c r="I15" s="239" t="s">
        <v>362</v>
      </c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0"/>
      <c r="CL15" s="240"/>
      <c r="CM15" s="241"/>
      <c r="CN15" s="218" t="s">
        <v>363</v>
      </c>
      <c r="CO15" s="200"/>
      <c r="CP15" s="200"/>
      <c r="CQ15" s="200"/>
      <c r="CR15" s="200"/>
      <c r="CS15" s="200"/>
      <c r="CT15" s="200"/>
      <c r="CU15" s="201"/>
      <c r="CV15" s="21" t="s">
        <v>53</v>
      </c>
      <c r="CW15" s="21"/>
      <c r="CX15" s="145">
        <f>CX31-CX11</f>
        <v>4214868.6099999994</v>
      </c>
      <c r="CY15" s="145">
        <f t="shared" ref="CY15:CZ15" si="1">CY31-CY11</f>
        <v>18337000</v>
      </c>
      <c r="CZ15" s="145">
        <f t="shared" si="1"/>
        <v>18910000</v>
      </c>
      <c r="DA15" s="23"/>
      <c r="DB15" s="109"/>
    </row>
    <row r="16" spans="1:106" ht="24" customHeight="1" x14ac:dyDescent="0.25">
      <c r="A16" s="200" t="s">
        <v>364</v>
      </c>
      <c r="B16" s="200"/>
      <c r="C16" s="200"/>
      <c r="D16" s="200"/>
      <c r="E16" s="200"/>
      <c r="F16" s="200"/>
      <c r="G16" s="200"/>
      <c r="H16" s="201"/>
      <c r="I16" s="227" t="s">
        <v>365</v>
      </c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228"/>
      <c r="BH16" s="228"/>
      <c r="BI16" s="228"/>
      <c r="BJ16" s="228"/>
      <c r="BK16" s="228"/>
      <c r="BL16" s="228"/>
      <c r="BM16" s="228"/>
      <c r="BN16" s="228"/>
      <c r="BO16" s="228"/>
      <c r="BP16" s="228"/>
      <c r="BQ16" s="228"/>
      <c r="BR16" s="228"/>
      <c r="BS16" s="228"/>
      <c r="BT16" s="228"/>
      <c r="BU16" s="228"/>
      <c r="BV16" s="228"/>
      <c r="BW16" s="228"/>
      <c r="BX16" s="228"/>
      <c r="BY16" s="228"/>
      <c r="BZ16" s="228"/>
      <c r="CA16" s="228"/>
      <c r="CB16" s="228"/>
      <c r="CC16" s="228"/>
      <c r="CD16" s="228"/>
      <c r="CE16" s="228"/>
      <c r="CF16" s="228"/>
      <c r="CG16" s="228"/>
      <c r="CH16" s="228"/>
      <c r="CI16" s="228"/>
      <c r="CJ16" s="228"/>
      <c r="CK16" s="228"/>
      <c r="CL16" s="228"/>
      <c r="CM16" s="229"/>
      <c r="CN16" s="218" t="s">
        <v>366</v>
      </c>
      <c r="CO16" s="200"/>
      <c r="CP16" s="200"/>
      <c r="CQ16" s="200"/>
      <c r="CR16" s="200"/>
      <c r="CS16" s="200"/>
      <c r="CT16" s="200"/>
      <c r="CU16" s="201"/>
      <c r="CV16" s="21" t="s">
        <v>53</v>
      </c>
      <c r="CW16" s="21"/>
      <c r="CX16" s="145">
        <f>CX15</f>
        <v>4214868.6099999994</v>
      </c>
      <c r="CY16" s="145">
        <f t="shared" ref="CY16:CZ16" si="2">CY15</f>
        <v>18337000</v>
      </c>
      <c r="CZ16" s="145">
        <f t="shared" si="2"/>
        <v>18910000</v>
      </c>
      <c r="DA16" s="23"/>
    </row>
    <row r="17" spans="1:106" ht="24" customHeight="1" x14ac:dyDescent="0.25">
      <c r="A17" s="200" t="s">
        <v>367</v>
      </c>
      <c r="B17" s="200"/>
      <c r="C17" s="200"/>
      <c r="D17" s="200"/>
      <c r="E17" s="200"/>
      <c r="F17" s="200"/>
      <c r="G17" s="200"/>
      <c r="H17" s="201"/>
      <c r="I17" s="233" t="s">
        <v>368</v>
      </c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  <c r="BB17" s="234"/>
      <c r="BC17" s="234"/>
      <c r="BD17" s="234"/>
      <c r="BE17" s="234"/>
      <c r="BF17" s="234"/>
      <c r="BG17" s="234"/>
      <c r="BH17" s="234"/>
      <c r="BI17" s="234"/>
      <c r="BJ17" s="234"/>
      <c r="BK17" s="234"/>
      <c r="BL17" s="234"/>
      <c r="BM17" s="234"/>
      <c r="BN17" s="234"/>
      <c r="BO17" s="234"/>
      <c r="BP17" s="234"/>
      <c r="BQ17" s="234"/>
      <c r="BR17" s="234"/>
      <c r="BS17" s="234"/>
      <c r="BT17" s="234"/>
      <c r="BU17" s="234"/>
      <c r="BV17" s="234"/>
      <c r="BW17" s="234"/>
      <c r="BX17" s="234"/>
      <c r="BY17" s="234"/>
      <c r="BZ17" s="234"/>
      <c r="CA17" s="234"/>
      <c r="CB17" s="234"/>
      <c r="CC17" s="234"/>
      <c r="CD17" s="234"/>
      <c r="CE17" s="234"/>
      <c r="CF17" s="234"/>
      <c r="CG17" s="234"/>
      <c r="CH17" s="234"/>
      <c r="CI17" s="234"/>
      <c r="CJ17" s="234"/>
      <c r="CK17" s="234"/>
      <c r="CL17" s="234"/>
      <c r="CM17" s="235"/>
      <c r="CN17" s="218" t="s">
        <v>369</v>
      </c>
      <c r="CO17" s="200"/>
      <c r="CP17" s="200"/>
      <c r="CQ17" s="200"/>
      <c r="CR17" s="200"/>
      <c r="CS17" s="200"/>
      <c r="CT17" s="200"/>
      <c r="CU17" s="201"/>
      <c r="CV17" s="21" t="s">
        <v>53</v>
      </c>
      <c r="CW17" s="21"/>
      <c r="CX17" s="147"/>
      <c r="CY17" s="147"/>
      <c r="CZ17" s="147"/>
      <c r="DA17" s="23"/>
    </row>
    <row r="18" spans="1:106" ht="24" customHeight="1" x14ac:dyDescent="0.25">
      <c r="A18" s="200" t="s">
        <v>370</v>
      </c>
      <c r="B18" s="200"/>
      <c r="C18" s="200"/>
      <c r="D18" s="200"/>
      <c r="E18" s="200"/>
      <c r="F18" s="200"/>
      <c r="G18" s="200"/>
      <c r="H18" s="201"/>
      <c r="I18" s="239" t="s">
        <v>371</v>
      </c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0"/>
      <c r="BH18" s="240"/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BS18" s="240"/>
      <c r="BT18" s="240"/>
      <c r="BU18" s="240"/>
      <c r="BV18" s="240"/>
      <c r="BW18" s="240"/>
      <c r="BX18" s="240"/>
      <c r="BY18" s="240"/>
      <c r="BZ18" s="240"/>
      <c r="CA18" s="240"/>
      <c r="CB18" s="240"/>
      <c r="CC18" s="240"/>
      <c r="CD18" s="240"/>
      <c r="CE18" s="240"/>
      <c r="CF18" s="240"/>
      <c r="CG18" s="240"/>
      <c r="CH18" s="240"/>
      <c r="CI18" s="240"/>
      <c r="CJ18" s="240"/>
      <c r="CK18" s="240"/>
      <c r="CL18" s="240"/>
      <c r="CM18" s="241"/>
      <c r="CN18" s="218" t="s">
        <v>372</v>
      </c>
      <c r="CO18" s="200"/>
      <c r="CP18" s="200"/>
      <c r="CQ18" s="200"/>
      <c r="CR18" s="200"/>
      <c r="CS18" s="200"/>
      <c r="CT18" s="200"/>
      <c r="CU18" s="201"/>
      <c r="CV18" s="21" t="s">
        <v>53</v>
      </c>
      <c r="CW18" s="21"/>
      <c r="CX18" s="147"/>
      <c r="CY18" s="147"/>
      <c r="CZ18" s="147"/>
      <c r="DA18" s="23"/>
    </row>
    <row r="19" spans="1:106" ht="24" customHeight="1" x14ac:dyDescent="0.25">
      <c r="A19" s="200" t="s">
        <v>373</v>
      </c>
      <c r="B19" s="200"/>
      <c r="C19" s="200"/>
      <c r="D19" s="200"/>
      <c r="E19" s="200"/>
      <c r="F19" s="200"/>
      <c r="G19" s="200"/>
      <c r="H19" s="201"/>
      <c r="I19" s="227" t="s">
        <v>365</v>
      </c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9"/>
      <c r="CN19" s="218" t="s">
        <v>374</v>
      </c>
      <c r="CO19" s="200"/>
      <c r="CP19" s="200"/>
      <c r="CQ19" s="200"/>
      <c r="CR19" s="200"/>
      <c r="CS19" s="200"/>
      <c r="CT19" s="200"/>
      <c r="CU19" s="201"/>
      <c r="CV19" s="21" t="s">
        <v>53</v>
      </c>
      <c r="CW19" s="21"/>
      <c r="CX19" s="147"/>
      <c r="CY19" s="147"/>
      <c r="CZ19" s="147"/>
      <c r="DA19" s="23"/>
    </row>
    <row r="20" spans="1:106" ht="16.5" customHeight="1" x14ac:dyDescent="0.25">
      <c r="A20" s="200"/>
      <c r="B20" s="200"/>
      <c r="C20" s="200"/>
      <c r="D20" s="200"/>
      <c r="E20" s="200"/>
      <c r="F20" s="200"/>
      <c r="G20" s="200"/>
      <c r="H20" s="201"/>
      <c r="I20" s="230" t="s">
        <v>120</v>
      </c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1"/>
      <c r="BA20" s="231"/>
      <c r="BB20" s="231"/>
      <c r="BC20" s="231"/>
      <c r="BD20" s="231"/>
      <c r="BE20" s="231"/>
      <c r="BF20" s="231"/>
      <c r="BG20" s="231"/>
      <c r="BH20" s="231"/>
      <c r="BI20" s="231"/>
      <c r="BJ20" s="231"/>
      <c r="BK20" s="231"/>
      <c r="BL20" s="231"/>
      <c r="BM20" s="231"/>
      <c r="BN20" s="231"/>
      <c r="BO20" s="231"/>
      <c r="BP20" s="231"/>
      <c r="BQ20" s="231"/>
      <c r="BR20" s="231"/>
      <c r="BS20" s="231"/>
      <c r="BT20" s="231"/>
      <c r="BU20" s="231"/>
      <c r="BV20" s="231"/>
      <c r="BW20" s="231"/>
      <c r="BX20" s="231"/>
      <c r="BY20" s="231"/>
      <c r="BZ20" s="231"/>
      <c r="CA20" s="231"/>
      <c r="CB20" s="231"/>
      <c r="CC20" s="231"/>
      <c r="CD20" s="231"/>
      <c r="CE20" s="231"/>
      <c r="CF20" s="231"/>
      <c r="CG20" s="231"/>
      <c r="CH20" s="231"/>
      <c r="CI20" s="231"/>
      <c r="CJ20" s="231"/>
      <c r="CK20" s="231"/>
      <c r="CL20" s="231"/>
      <c r="CM20" s="232"/>
      <c r="CN20" s="218" t="s">
        <v>375</v>
      </c>
      <c r="CO20" s="200"/>
      <c r="CP20" s="200"/>
      <c r="CQ20" s="200"/>
      <c r="CR20" s="200"/>
      <c r="CS20" s="200"/>
      <c r="CT20" s="200"/>
      <c r="CU20" s="201"/>
      <c r="CV20" s="21"/>
      <c r="CW20" s="21"/>
      <c r="CX20" s="147"/>
      <c r="CY20" s="147"/>
      <c r="CZ20" s="147"/>
      <c r="DA20" s="23"/>
    </row>
    <row r="21" spans="1:106" ht="24" customHeight="1" x14ac:dyDescent="0.25">
      <c r="A21" s="200" t="s">
        <v>376</v>
      </c>
      <c r="B21" s="200"/>
      <c r="C21" s="200"/>
      <c r="D21" s="200"/>
      <c r="E21" s="200"/>
      <c r="F21" s="200"/>
      <c r="G21" s="200"/>
      <c r="H21" s="201"/>
      <c r="I21" s="233" t="s">
        <v>368</v>
      </c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  <c r="AW21" s="234"/>
      <c r="AX21" s="234"/>
      <c r="AY21" s="234"/>
      <c r="AZ21" s="234"/>
      <c r="BA21" s="234"/>
      <c r="BB21" s="234"/>
      <c r="BC21" s="234"/>
      <c r="BD21" s="234"/>
      <c r="BE21" s="234"/>
      <c r="BF21" s="234"/>
      <c r="BG21" s="234"/>
      <c r="BH21" s="234"/>
      <c r="BI21" s="234"/>
      <c r="BJ21" s="234"/>
      <c r="BK21" s="234"/>
      <c r="BL21" s="234"/>
      <c r="BM21" s="234"/>
      <c r="BN21" s="234"/>
      <c r="BO21" s="234"/>
      <c r="BP21" s="234"/>
      <c r="BQ21" s="234"/>
      <c r="BR21" s="234"/>
      <c r="BS21" s="234"/>
      <c r="BT21" s="234"/>
      <c r="BU21" s="234"/>
      <c r="BV21" s="234"/>
      <c r="BW21" s="234"/>
      <c r="BX21" s="234"/>
      <c r="BY21" s="234"/>
      <c r="BZ21" s="234"/>
      <c r="CA21" s="234"/>
      <c r="CB21" s="234"/>
      <c r="CC21" s="234"/>
      <c r="CD21" s="234"/>
      <c r="CE21" s="234"/>
      <c r="CF21" s="234"/>
      <c r="CG21" s="234"/>
      <c r="CH21" s="234"/>
      <c r="CI21" s="234"/>
      <c r="CJ21" s="234"/>
      <c r="CK21" s="234"/>
      <c r="CL21" s="234"/>
      <c r="CM21" s="235"/>
      <c r="CN21" s="218" t="s">
        <v>377</v>
      </c>
      <c r="CO21" s="200"/>
      <c r="CP21" s="200"/>
      <c r="CQ21" s="200"/>
      <c r="CR21" s="200"/>
      <c r="CS21" s="200"/>
      <c r="CT21" s="200"/>
      <c r="CU21" s="201"/>
      <c r="CV21" s="21" t="s">
        <v>53</v>
      </c>
      <c r="CW21" s="21"/>
      <c r="CX21" s="147"/>
      <c r="CY21" s="147"/>
      <c r="CZ21" s="147"/>
      <c r="DA21" s="23"/>
    </row>
    <row r="22" spans="1:106" ht="24" customHeight="1" x14ac:dyDescent="0.25">
      <c r="A22" s="200" t="s">
        <v>378</v>
      </c>
      <c r="B22" s="200"/>
      <c r="C22" s="200"/>
      <c r="D22" s="200"/>
      <c r="E22" s="200"/>
      <c r="F22" s="200"/>
      <c r="G22" s="200"/>
      <c r="H22" s="201"/>
      <c r="I22" s="239" t="s">
        <v>379</v>
      </c>
      <c r="J22" s="240"/>
      <c r="K22" s="240"/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  <c r="AM22" s="240"/>
      <c r="AN22" s="240"/>
      <c r="AO22" s="240"/>
      <c r="AP22" s="240"/>
      <c r="AQ22" s="240"/>
      <c r="AR22" s="240"/>
      <c r="AS22" s="240"/>
      <c r="AT22" s="240"/>
      <c r="AU22" s="240"/>
      <c r="AV22" s="240"/>
      <c r="AW22" s="240"/>
      <c r="AX22" s="240"/>
      <c r="AY22" s="240"/>
      <c r="AZ22" s="240"/>
      <c r="BA22" s="240"/>
      <c r="BB22" s="240"/>
      <c r="BC22" s="240"/>
      <c r="BD22" s="240"/>
      <c r="BE22" s="240"/>
      <c r="BF22" s="240"/>
      <c r="BG22" s="240"/>
      <c r="BH22" s="240"/>
      <c r="BI22" s="240"/>
      <c r="BJ22" s="240"/>
      <c r="BK22" s="240"/>
      <c r="BL22" s="240"/>
      <c r="BM22" s="240"/>
      <c r="BN22" s="240"/>
      <c r="BO22" s="240"/>
      <c r="BP22" s="240"/>
      <c r="BQ22" s="240"/>
      <c r="BR22" s="240"/>
      <c r="BS22" s="240"/>
      <c r="BT22" s="240"/>
      <c r="BU22" s="240"/>
      <c r="BV22" s="240"/>
      <c r="BW22" s="240"/>
      <c r="BX22" s="240"/>
      <c r="BY22" s="240"/>
      <c r="BZ22" s="240"/>
      <c r="CA22" s="240"/>
      <c r="CB22" s="240"/>
      <c r="CC22" s="240"/>
      <c r="CD22" s="240"/>
      <c r="CE22" s="240"/>
      <c r="CF22" s="240"/>
      <c r="CG22" s="240"/>
      <c r="CH22" s="240"/>
      <c r="CI22" s="240"/>
      <c r="CJ22" s="240"/>
      <c r="CK22" s="240"/>
      <c r="CL22" s="240"/>
      <c r="CM22" s="241"/>
      <c r="CN22" s="218" t="s">
        <v>380</v>
      </c>
      <c r="CO22" s="200"/>
      <c r="CP22" s="200"/>
      <c r="CQ22" s="200"/>
      <c r="CR22" s="200"/>
      <c r="CS22" s="200"/>
      <c r="CT22" s="200"/>
      <c r="CU22" s="201"/>
      <c r="CV22" s="21" t="s">
        <v>53</v>
      </c>
      <c r="CW22" s="21"/>
      <c r="CX22" s="147"/>
      <c r="CY22" s="147"/>
      <c r="CZ22" s="147"/>
      <c r="DA22" s="23"/>
    </row>
    <row r="23" spans="1:106" ht="24" customHeight="1" x14ac:dyDescent="0.25">
      <c r="A23" s="200"/>
      <c r="B23" s="200"/>
      <c r="C23" s="200"/>
      <c r="D23" s="200"/>
      <c r="E23" s="200"/>
      <c r="F23" s="200"/>
      <c r="G23" s="200"/>
      <c r="H23" s="201"/>
      <c r="I23" s="227" t="s">
        <v>120</v>
      </c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228"/>
      <c r="AT23" s="228"/>
      <c r="AU23" s="228"/>
      <c r="AV23" s="228"/>
      <c r="AW23" s="228"/>
      <c r="AX23" s="228"/>
      <c r="AY23" s="228"/>
      <c r="AZ23" s="228"/>
      <c r="BA23" s="228"/>
      <c r="BB23" s="228"/>
      <c r="BC23" s="228"/>
      <c r="BD23" s="228"/>
      <c r="BE23" s="228"/>
      <c r="BF23" s="228"/>
      <c r="BG23" s="228"/>
      <c r="BH23" s="228"/>
      <c r="BI23" s="228"/>
      <c r="BJ23" s="228"/>
      <c r="BK23" s="228"/>
      <c r="BL23" s="228"/>
      <c r="BM23" s="228"/>
      <c r="BN23" s="228"/>
      <c r="BO23" s="228"/>
      <c r="BP23" s="228"/>
      <c r="BQ23" s="228"/>
      <c r="BR23" s="228"/>
      <c r="BS23" s="228"/>
      <c r="BT23" s="228"/>
      <c r="BU23" s="228"/>
      <c r="BV23" s="228"/>
      <c r="BW23" s="228"/>
      <c r="BX23" s="228"/>
      <c r="BY23" s="228"/>
      <c r="BZ23" s="228"/>
      <c r="CA23" s="228"/>
      <c r="CB23" s="228"/>
      <c r="CC23" s="228"/>
      <c r="CD23" s="228"/>
      <c r="CE23" s="228"/>
      <c r="CF23" s="228"/>
      <c r="CG23" s="228"/>
      <c r="CH23" s="228"/>
      <c r="CI23" s="228"/>
      <c r="CJ23" s="228"/>
      <c r="CK23" s="228"/>
      <c r="CL23" s="228"/>
      <c r="CM23" s="229"/>
      <c r="CN23" s="218" t="s">
        <v>381</v>
      </c>
      <c r="CO23" s="200"/>
      <c r="CP23" s="200"/>
      <c r="CQ23" s="200"/>
      <c r="CR23" s="200"/>
      <c r="CS23" s="200"/>
      <c r="CT23" s="200"/>
      <c r="CU23" s="201"/>
      <c r="CV23" s="21"/>
      <c r="CW23" s="21"/>
      <c r="CX23" s="147"/>
      <c r="CY23" s="147"/>
      <c r="CZ23" s="147"/>
      <c r="DA23" s="23"/>
    </row>
    <row r="24" spans="1:106" ht="24" customHeight="1" x14ac:dyDescent="0.25">
      <c r="A24" s="200" t="s">
        <v>382</v>
      </c>
      <c r="B24" s="200"/>
      <c r="C24" s="200"/>
      <c r="D24" s="200"/>
      <c r="E24" s="200"/>
      <c r="F24" s="200"/>
      <c r="G24" s="200"/>
      <c r="H24" s="201"/>
      <c r="I24" s="239" t="s">
        <v>383</v>
      </c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0"/>
      <c r="CA24" s="240"/>
      <c r="CB24" s="240"/>
      <c r="CC24" s="240"/>
      <c r="CD24" s="240"/>
      <c r="CE24" s="240"/>
      <c r="CF24" s="240"/>
      <c r="CG24" s="240"/>
      <c r="CH24" s="240"/>
      <c r="CI24" s="240"/>
      <c r="CJ24" s="240"/>
      <c r="CK24" s="240"/>
      <c r="CL24" s="240"/>
      <c r="CM24" s="241"/>
      <c r="CN24" s="242" t="s">
        <v>384</v>
      </c>
      <c r="CO24" s="243"/>
      <c r="CP24" s="243"/>
      <c r="CQ24" s="243"/>
      <c r="CR24" s="243"/>
      <c r="CS24" s="243"/>
      <c r="CT24" s="243"/>
      <c r="CU24" s="244"/>
      <c r="CV24" s="115" t="s">
        <v>53</v>
      </c>
      <c r="CW24" s="115"/>
      <c r="CX24" s="148"/>
      <c r="CY24" s="148"/>
      <c r="CZ24" s="148"/>
      <c r="DA24" s="108"/>
    </row>
    <row r="25" spans="1:106" ht="24" customHeight="1" x14ac:dyDescent="0.25">
      <c r="A25" s="200" t="s">
        <v>385</v>
      </c>
      <c r="B25" s="200"/>
      <c r="C25" s="200"/>
      <c r="D25" s="200"/>
      <c r="E25" s="200"/>
      <c r="F25" s="200"/>
      <c r="G25" s="200"/>
      <c r="H25" s="201"/>
      <c r="I25" s="227" t="s">
        <v>365</v>
      </c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  <c r="AO25" s="228"/>
      <c r="AP25" s="228"/>
      <c r="AQ25" s="228"/>
      <c r="AR25" s="228"/>
      <c r="AS25" s="228"/>
      <c r="AT25" s="228"/>
      <c r="AU25" s="228"/>
      <c r="AV25" s="228"/>
      <c r="AW25" s="228"/>
      <c r="AX25" s="228"/>
      <c r="AY25" s="228"/>
      <c r="AZ25" s="228"/>
      <c r="BA25" s="228"/>
      <c r="BB25" s="228"/>
      <c r="BC25" s="228"/>
      <c r="BD25" s="228"/>
      <c r="BE25" s="228"/>
      <c r="BF25" s="228"/>
      <c r="BG25" s="228"/>
      <c r="BH25" s="228"/>
      <c r="BI25" s="228"/>
      <c r="BJ25" s="228"/>
      <c r="BK25" s="228"/>
      <c r="BL25" s="228"/>
      <c r="BM25" s="228"/>
      <c r="BN25" s="228"/>
      <c r="BO25" s="228"/>
      <c r="BP25" s="228"/>
      <c r="BQ25" s="228"/>
      <c r="BR25" s="228"/>
      <c r="BS25" s="228"/>
      <c r="BT25" s="228"/>
      <c r="BU25" s="228"/>
      <c r="BV25" s="228"/>
      <c r="BW25" s="228"/>
      <c r="BX25" s="228"/>
      <c r="BY25" s="228"/>
      <c r="BZ25" s="228"/>
      <c r="CA25" s="228"/>
      <c r="CB25" s="228"/>
      <c r="CC25" s="228"/>
      <c r="CD25" s="228"/>
      <c r="CE25" s="228"/>
      <c r="CF25" s="228"/>
      <c r="CG25" s="228"/>
      <c r="CH25" s="228"/>
      <c r="CI25" s="228"/>
      <c r="CJ25" s="228"/>
      <c r="CK25" s="228"/>
      <c r="CL25" s="228"/>
      <c r="CM25" s="229"/>
      <c r="CN25" s="236" t="s">
        <v>386</v>
      </c>
      <c r="CO25" s="237"/>
      <c r="CP25" s="237"/>
      <c r="CQ25" s="237"/>
      <c r="CR25" s="237"/>
      <c r="CS25" s="237"/>
      <c r="CT25" s="237"/>
      <c r="CU25" s="238"/>
      <c r="CV25" s="17" t="s">
        <v>53</v>
      </c>
      <c r="CW25" s="17"/>
      <c r="CX25" s="149"/>
      <c r="CY25" s="149"/>
      <c r="CZ25" s="149"/>
      <c r="DA25" s="19"/>
    </row>
    <row r="26" spans="1:106" ht="24" customHeight="1" x14ac:dyDescent="0.25">
      <c r="A26" s="200" t="s">
        <v>387</v>
      </c>
      <c r="B26" s="200"/>
      <c r="C26" s="200"/>
      <c r="D26" s="200"/>
      <c r="E26" s="200"/>
      <c r="F26" s="200"/>
      <c r="G26" s="200"/>
      <c r="H26" s="201"/>
      <c r="I26" s="233" t="s">
        <v>368</v>
      </c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  <c r="AV26" s="234"/>
      <c r="AW26" s="234"/>
      <c r="AX26" s="234"/>
      <c r="AY26" s="234"/>
      <c r="AZ26" s="234"/>
      <c r="BA26" s="234"/>
      <c r="BB26" s="234"/>
      <c r="BC26" s="234"/>
      <c r="BD26" s="234"/>
      <c r="BE26" s="234"/>
      <c r="BF26" s="234"/>
      <c r="BG26" s="234"/>
      <c r="BH26" s="234"/>
      <c r="BI26" s="234"/>
      <c r="BJ26" s="234"/>
      <c r="BK26" s="234"/>
      <c r="BL26" s="234"/>
      <c r="BM26" s="234"/>
      <c r="BN26" s="234"/>
      <c r="BO26" s="234"/>
      <c r="BP26" s="234"/>
      <c r="BQ26" s="234"/>
      <c r="BR26" s="234"/>
      <c r="BS26" s="234"/>
      <c r="BT26" s="234"/>
      <c r="BU26" s="234"/>
      <c r="BV26" s="234"/>
      <c r="BW26" s="234"/>
      <c r="BX26" s="234"/>
      <c r="BY26" s="234"/>
      <c r="BZ26" s="234"/>
      <c r="CA26" s="234"/>
      <c r="CB26" s="234"/>
      <c r="CC26" s="234"/>
      <c r="CD26" s="234"/>
      <c r="CE26" s="234"/>
      <c r="CF26" s="234"/>
      <c r="CG26" s="234"/>
      <c r="CH26" s="234"/>
      <c r="CI26" s="234"/>
      <c r="CJ26" s="234"/>
      <c r="CK26" s="234"/>
      <c r="CL26" s="234"/>
      <c r="CM26" s="235"/>
      <c r="CN26" s="218" t="s">
        <v>388</v>
      </c>
      <c r="CO26" s="200"/>
      <c r="CP26" s="200"/>
      <c r="CQ26" s="200"/>
      <c r="CR26" s="200"/>
      <c r="CS26" s="200"/>
      <c r="CT26" s="200"/>
      <c r="CU26" s="201"/>
      <c r="CV26" s="21" t="s">
        <v>53</v>
      </c>
      <c r="CW26" s="21"/>
      <c r="CX26" s="147"/>
      <c r="CY26" s="147"/>
      <c r="CZ26" s="147"/>
      <c r="DA26" s="23"/>
    </row>
    <row r="27" spans="1:106" ht="24" customHeight="1" x14ac:dyDescent="0.25">
      <c r="A27" s="200" t="s">
        <v>389</v>
      </c>
      <c r="B27" s="200"/>
      <c r="C27" s="200"/>
      <c r="D27" s="200"/>
      <c r="E27" s="200"/>
      <c r="F27" s="200"/>
      <c r="G27" s="200"/>
      <c r="H27" s="201"/>
      <c r="I27" s="239" t="s">
        <v>390</v>
      </c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  <c r="BB27" s="240"/>
      <c r="BC27" s="240"/>
      <c r="BD27" s="240"/>
      <c r="BE27" s="240"/>
      <c r="BF27" s="240"/>
      <c r="BG27" s="240"/>
      <c r="BH27" s="240"/>
      <c r="BI27" s="240"/>
      <c r="BJ27" s="240"/>
      <c r="BK27" s="240"/>
      <c r="BL27" s="240"/>
      <c r="BM27" s="240"/>
      <c r="BN27" s="240"/>
      <c r="BO27" s="240"/>
      <c r="BP27" s="240"/>
      <c r="BQ27" s="240"/>
      <c r="BR27" s="240"/>
      <c r="BS27" s="240"/>
      <c r="BT27" s="240"/>
      <c r="BU27" s="240"/>
      <c r="BV27" s="240"/>
      <c r="BW27" s="240"/>
      <c r="BX27" s="240"/>
      <c r="BY27" s="240"/>
      <c r="BZ27" s="240"/>
      <c r="CA27" s="240"/>
      <c r="CB27" s="240"/>
      <c r="CC27" s="240"/>
      <c r="CD27" s="240"/>
      <c r="CE27" s="240"/>
      <c r="CF27" s="240"/>
      <c r="CG27" s="240"/>
      <c r="CH27" s="240"/>
      <c r="CI27" s="240"/>
      <c r="CJ27" s="240"/>
      <c r="CK27" s="240"/>
      <c r="CL27" s="240"/>
      <c r="CM27" s="241"/>
      <c r="CN27" s="218" t="s">
        <v>391</v>
      </c>
      <c r="CO27" s="200"/>
      <c r="CP27" s="200"/>
      <c r="CQ27" s="200"/>
      <c r="CR27" s="200"/>
      <c r="CS27" s="200"/>
      <c r="CT27" s="200"/>
      <c r="CU27" s="201"/>
      <c r="CV27" s="21" t="s">
        <v>53</v>
      </c>
      <c r="CW27" s="21"/>
      <c r="CX27" s="147">
        <f>CX35-CX13</f>
        <v>11952164.18</v>
      </c>
      <c r="CY27" s="147">
        <f t="shared" ref="CY27:CZ27" si="3">CY35-CY13</f>
        <v>13043000</v>
      </c>
      <c r="CZ27" s="147">
        <f t="shared" si="3"/>
        <v>13043000</v>
      </c>
      <c r="DA27" s="23"/>
      <c r="DB27" s="109"/>
    </row>
    <row r="28" spans="1:106" ht="24" customHeight="1" x14ac:dyDescent="0.25">
      <c r="A28" s="200" t="s">
        <v>392</v>
      </c>
      <c r="B28" s="200"/>
      <c r="C28" s="200"/>
      <c r="D28" s="200"/>
      <c r="E28" s="200"/>
      <c r="F28" s="200"/>
      <c r="G28" s="200"/>
      <c r="H28" s="201"/>
      <c r="I28" s="227" t="s">
        <v>365</v>
      </c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  <c r="AN28" s="228"/>
      <c r="AO28" s="228"/>
      <c r="AP28" s="228"/>
      <c r="AQ28" s="228"/>
      <c r="AR28" s="228"/>
      <c r="AS28" s="228"/>
      <c r="AT28" s="228"/>
      <c r="AU28" s="228"/>
      <c r="AV28" s="228"/>
      <c r="AW28" s="228"/>
      <c r="AX28" s="228"/>
      <c r="AY28" s="228"/>
      <c r="AZ28" s="228"/>
      <c r="BA28" s="228"/>
      <c r="BB28" s="228"/>
      <c r="BC28" s="228"/>
      <c r="BD28" s="228"/>
      <c r="BE28" s="228"/>
      <c r="BF28" s="228"/>
      <c r="BG28" s="228"/>
      <c r="BH28" s="228"/>
      <c r="BI28" s="228"/>
      <c r="BJ28" s="228"/>
      <c r="BK28" s="228"/>
      <c r="BL28" s="228"/>
      <c r="BM28" s="228"/>
      <c r="BN28" s="228"/>
      <c r="BO28" s="228"/>
      <c r="BP28" s="228"/>
      <c r="BQ28" s="228"/>
      <c r="BR28" s="228"/>
      <c r="BS28" s="228"/>
      <c r="BT28" s="228"/>
      <c r="BU28" s="228"/>
      <c r="BV28" s="228"/>
      <c r="BW28" s="228"/>
      <c r="BX28" s="228"/>
      <c r="BY28" s="228"/>
      <c r="BZ28" s="228"/>
      <c r="CA28" s="228"/>
      <c r="CB28" s="228"/>
      <c r="CC28" s="228"/>
      <c r="CD28" s="228"/>
      <c r="CE28" s="228"/>
      <c r="CF28" s="228"/>
      <c r="CG28" s="228"/>
      <c r="CH28" s="228"/>
      <c r="CI28" s="228"/>
      <c r="CJ28" s="228"/>
      <c r="CK28" s="228"/>
      <c r="CL28" s="228"/>
      <c r="CM28" s="229"/>
      <c r="CN28" s="218" t="s">
        <v>393</v>
      </c>
      <c r="CO28" s="200"/>
      <c r="CP28" s="200"/>
      <c r="CQ28" s="200"/>
      <c r="CR28" s="200"/>
      <c r="CS28" s="200"/>
      <c r="CT28" s="200"/>
      <c r="CU28" s="201"/>
      <c r="CV28" s="21" t="s">
        <v>53</v>
      </c>
      <c r="CW28" s="21"/>
      <c r="CX28" s="147"/>
      <c r="CY28" s="147"/>
      <c r="CZ28" s="147"/>
      <c r="DA28" s="23"/>
    </row>
    <row r="29" spans="1:106" ht="24" customHeight="1" x14ac:dyDescent="0.25">
      <c r="A29" s="200"/>
      <c r="B29" s="200"/>
      <c r="C29" s="200"/>
      <c r="D29" s="200"/>
      <c r="E29" s="200"/>
      <c r="F29" s="200"/>
      <c r="G29" s="200"/>
      <c r="H29" s="201"/>
      <c r="I29" s="230" t="s">
        <v>120</v>
      </c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231"/>
      <c r="BN29" s="231"/>
      <c r="BO29" s="231"/>
      <c r="BP29" s="231"/>
      <c r="BQ29" s="231"/>
      <c r="BR29" s="231"/>
      <c r="BS29" s="231"/>
      <c r="BT29" s="231"/>
      <c r="BU29" s="231"/>
      <c r="BV29" s="231"/>
      <c r="BW29" s="231"/>
      <c r="BX29" s="231"/>
      <c r="BY29" s="231"/>
      <c r="BZ29" s="231"/>
      <c r="CA29" s="231"/>
      <c r="CB29" s="231"/>
      <c r="CC29" s="231"/>
      <c r="CD29" s="231"/>
      <c r="CE29" s="231"/>
      <c r="CF29" s="231"/>
      <c r="CG29" s="231"/>
      <c r="CH29" s="231"/>
      <c r="CI29" s="231"/>
      <c r="CJ29" s="231"/>
      <c r="CK29" s="231"/>
      <c r="CL29" s="231"/>
      <c r="CM29" s="232"/>
      <c r="CN29" s="218" t="s">
        <v>394</v>
      </c>
      <c r="CO29" s="200"/>
      <c r="CP29" s="200"/>
      <c r="CQ29" s="200"/>
      <c r="CR29" s="200"/>
      <c r="CS29" s="200"/>
      <c r="CT29" s="200"/>
      <c r="CU29" s="201"/>
      <c r="CV29" s="21"/>
      <c r="CW29" s="21"/>
      <c r="CX29" s="147"/>
      <c r="CY29" s="147"/>
      <c r="CZ29" s="147"/>
      <c r="DA29" s="23"/>
    </row>
    <row r="30" spans="1:106" ht="24" customHeight="1" x14ac:dyDescent="0.25">
      <c r="A30" s="200" t="s">
        <v>395</v>
      </c>
      <c r="B30" s="200"/>
      <c r="C30" s="200"/>
      <c r="D30" s="200"/>
      <c r="E30" s="200"/>
      <c r="F30" s="200"/>
      <c r="G30" s="200"/>
      <c r="H30" s="201"/>
      <c r="I30" s="233" t="s">
        <v>368</v>
      </c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  <c r="AY30" s="234"/>
      <c r="AZ30" s="234"/>
      <c r="BA30" s="234"/>
      <c r="BB30" s="234"/>
      <c r="BC30" s="234"/>
      <c r="BD30" s="234"/>
      <c r="BE30" s="234"/>
      <c r="BF30" s="234"/>
      <c r="BG30" s="234"/>
      <c r="BH30" s="234"/>
      <c r="BI30" s="234"/>
      <c r="BJ30" s="234"/>
      <c r="BK30" s="234"/>
      <c r="BL30" s="234"/>
      <c r="BM30" s="234"/>
      <c r="BN30" s="234"/>
      <c r="BO30" s="234"/>
      <c r="BP30" s="234"/>
      <c r="BQ30" s="234"/>
      <c r="BR30" s="234"/>
      <c r="BS30" s="234"/>
      <c r="BT30" s="234"/>
      <c r="BU30" s="234"/>
      <c r="BV30" s="234"/>
      <c r="BW30" s="234"/>
      <c r="BX30" s="234"/>
      <c r="BY30" s="234"/>
      <c r="BZ30" s="234"/>
      <c r="CA30" s="234"/>
      <c r="CB30" s="234"/>
      <c r="CC30" s="234"/>
      <c r="CD30" s="234"/>
      <c r="CE30" s="234"/>
      <c r="CF30" s="234"/>
      <c r="CG30" s="234"/>
      <c r="CH30" s="234"/>
      <c r="CI30" s="234"/>
      <c r="CJ30" s="234"/>
      <c r="CK30" s="234"/>
      <c r="CL30" s="234"/>
      <c r="CM30" s="235"/>
      <c r="CN30" s="218" t="s">
        <v>396</v>
      </c>
      <c r="CO30" s="200"/>
      <c r="CP30" s="200"/>
      <c r="CQ30" s="200"/>
      <c r="CR30" s="200"/>
      <c r="CS30" s="200"/>
      <c r="CT30" s="200"/>
      <c r="CU30" s="201"/>
      <c r="CV30" s="21" t="s">
        <v>53</v>
      </c>
      <c r="CW30" s="21"/>
      <c r="CX30" s="147"/>
      <c r="CY30" s="147"/>
      <c r="CZ30" s="147"/>
      <c r="DA30" s="23"/>
    </row>
    <row r="31" spans="1:106" ht="24" customHeight="1" x14ac:dyDescent="0.25">
      <c r="A31" s="200" t="s">
        <v>39</v>
      </c>
      <c r="B31" s="200"/>
      <c r="C31" s="200"/>
      <c r="D31" s="200"/>
      <c r="E31" s="200"/>
      <c r="F31" s="200"/>
      <c r="G31" s="200"/>
      <c r="H31" s="201"/>
      <c r="I31" s="215" t="s">
        <v>397</v>
      </c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7"/>
      <c r="CN31" s="218" t="s">
        <v>398</v>
      </c>
      <c r="CO31" s="200"/>
      <c r="CP31" s="200"/>
      <c r="CQ31" s="200"/>
      <c r="CR31" s="200"/>
      <c r="CS31" s="200"/>
      <c r="CT31" s="200"/>
      <c r="CU31" s="201"/>
      <c r="CV31" s="21" t="s">
        <v>53</v>
      </c>
      <c r="CW31" s="21"/>
      <c r="CX31" s="147">
        <f>CX32</f>
        <v>14320369.99</v>
      </c>
      <c r="CY31" s="147">
        <f>CY33</f>
        <v>18337000</v>
      </c>
      <c r="CZ31" s="147">
        <f>CZ34</f>
        <v>18910000</v>
      </c>
      <c r="DA31" s="23"/>
    </row>
    <row r="32" spans="1:106" ht="24" customHeight="1" x14ac:dyDescent="0.25">
      <c r="A32" s="113"/>
      <c r="B32" s="113"/>
      <c r="C32" s="113"/>
      <c r="D32" s="113"/>
      <c r="E32" s="113"/>
      <c r="F32" s="113"/>
      <c r="G32" s="113"/>
      <c r="H32" s="114"/>
      <c r="I32" s="186" t="s">
        <v>477</v>
      </c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87"/>
      <c r="BM32" s="187"/>
      <c r="BN32" s="187"/>
      <c r="BO32" s="187"/>
      <c r="BP32" s="187"/>
      <c r="BQ32" s="187"/>
      <c r="BR32" s="187"/>
      <c r="BS32" s="187"/>
      <c r="BT32" s="187"/>
      <c r="BU32" s="187"/>
      <c r="BV32" s="187"/>
      <c r="BW32" s="187"/>
      <c r="BX32" s="187"/>
      <c r="BY32" s="187"/>
      <c r="BZ32" s="187"/>
      <c r="CA32" s="187"/>
      <c r="CB32" s="187"/>
      <c r="CC32" s="187"/>
      <c r="CD32" s="187"/>
      <c r="CE32" s="187"/>
      <c r="CF32" s="187"/>
      <c r="CG32" s="187"/>
      <c r="CH32" s="187"/>
      <c r="CI32" s="187"/>
      <c r="CJ32" s="187"/>
      <c r="CK32" s="187"/>
      <c r="CL32" s="187"/>
      <c r="CM32" s="188"/>
      <c r="CN32" s="202" t="s">
        <v>399</v>
      </c>
      <c r="CO32" s="219"/>
      <c r="CP32" s="219"/>
      <c r="CQ32" s="219"/>
      <c r="CR32" s="219"/>
      <c r="CS32" s="219"/>
      <c r="CT32" s="219"/>
      <c r="CU32" s="220"/>
      <c r="CV32" s="21" t="s">
        <v>478</v>
      </c>
      <c r="CW32" s="21"/>
      <c r="CX32" s="147">
        <f>SUM('ФХД_ Поступления и выплаты'!K119:K139)+SUM('ФХД_ Поступления и выплаты'!K165:K169)</f>
        <v>14320369.99</v>
      </c>
      <c r="CY32" s="147"/>
      <c r="CZ32" s="147"/>
      <c r="DA32" s="23"/>
    </row>
    <row r="33" spans="1:107" ht="24" customHeight="1" x14ac:dyDescent="0.25">
      <c r="A33" s="113"/>
      <c r="B33" s="113"/>
      <c r="C33" s="113"/>
      <c r="D33" s="113"/>
      <c r="E33" s="113"/>
      <c r="F33" s="113"/>
      <c r="G33" s="113"/>
      <c r="H33" s="114"/>
      <c r="I33" s="186">
        <v>2027</v>
      </c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8"/>
      <c r="CN33" s="221"/>
      <c r="CO33" s="222"/>
      <c r="CP33" s="222"/>
      <c r="CQ33" s="222"/>
      <c r="CR33" s="222"/>
      <c r="CS33" s="222"/>
      <c r="CT33" s="222"/>
      <c r="CU33" s="223"/>
      <c r="CV33" s="21" t="s">
        <v>479</v>
      </c>
      <c r="CW33" s="21"/>
      <c r="CX33" s="147"/>
      <c r="CY33" s="147">
        <f>SUM('ФХД_ Поступления и выплаты'!L119:L139)+SUM('ФХД_ Поступления и выплаты'!L165:L169)</f>
        <v>18337000</v>
      </c>
      <c r="CZ33" s="147"/>
      <c r="DA33" s="23"/>
    </row>
    <row r="34" spans="1:107" ht="24" customHeight="1" x14ac:dyDescent="0.25">
      <c r="A34" s="200"/>
      <c r="B34" s="200"/>
      <c r="C34" s="200"/>
      <c r="D34" s="200"/>
      <c r="E34" s="200"/>
      <c r="F34" s="200"/>
      <c r="G34" s="200"/>
      <c r="H34" s="201"/>
      <c r="I34" s="186">
        <v>2028</v>
      </c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8"/>
      <c r="CN34" s="224"/>
      <c r="CO34" s="225"/>
      <c r="CP34" s="225"/>
      <c r="CQ34" s="225"/>
      <c r="CR34" s="225"/>
      <c r="CS34" s="225"/>
      <c r="CT34" s="225"/>
      <c r="CU34" s="226"/>
      <c r="CV34" s="21" t="s">
        <v>480</v>
      </c>
      <c r="CW34" s="21"/>
      <c r="CX34" s="147"/>
      <c r="CY34" s="147"/>
      <c r="CZ34" s="147">
        <f>SUM('ФХД_ Поступления и выплаты'!M119:M139)+SUM('ФХД_ Поступления и выплаты'!M165:M169)</f>
        <v>18910000</v>
      </c>
      <c r="DA34" s="23"/>
    </row>
    <row r="35" spans="1:107" ht="24" customHeight="1" x14ac:dyDescent="0.25">
      <c r="A35" s="200" t="s">
        <v>40</v>
      </c>
      <c r="B35" s="200"/>
      <c r="C35" s="200"/>
      <c r="D35" s="200"/>
      <c r="E35" s="200"/>
      <c r="F35" s="200"/>
      <c r="G35" s="200"/>
      <c r="H35" s="201"/>
      <c r="I35" s="215" t="s">
        <v>400</v>
      </c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7"/>
      <c r="CN35" s="218" t="s">
        <v>401</v>
      </c>
      <c r="CO35" s="200"/>
      <c r="CP35" s="200"/>
      <c r="CQ35" s="200"/>
      <c r="CR35" s="200"/>
      <c r="CS35" s="200"/>
      <c r="CT35" s="200"/>
      <c r="CU35" s="201"/>
      <c r="CV35" s="21" t="s">
        <v>53</v>
      </c>
      <c r="CW35" s="21"/>
      <c r="CX35" s="147">
        <f>CX36</f>
        <v>13864482.92</v>
      </c>
      <c r="CY35" s="147">
        <f>CY37</f>
        <v>13043000</v>
      </c>
      <c r="CZ35" s="147">
        <f>CZ38</f>
        <v>13043000</v>
      </c>
      <c r="DA35" s="23"/>
      <c r="DB35" s="109">
        <f>CX27+CX18+CX15</f>
        <v>16167032.789999999</v>
      </c>
      <c r="DC35" s="1" t="s">
        <v>330</v>
      </c>
    </row>
    <row r="36" spans="1:107" ht="24" customHeight="1" x14ac:dyDescent="0.25">
      <c r="A36" s="200"/>
      <c r="B36" s="200"/>
      <c r="C36" s="200"/>
      <c r="D36" s="200"/>
      <c r="E36" s="200"/>
      <c r="F36" s="200"/>
      <c r="G36" s="200"/>
      <c r="H36" s="201"/>
      <c r="I36" s="186" t="s">
        <v>477</v>
      </c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187"/>
      <c r="AR36" s="187"/>
      <c r="AS36" s="187"/>
      <c r="AT36" s="187"/>
      <c r="AU36" s="187"/>
      <c r="AV36" s="187"/>
      <c r="AW36" s="187"/>
      <c r="AX36" s="187"/>
      <c r="AY36" s="187"/>
      <c r="AZ36" s="187"/>
      <c r="BA36" s="187"/>
      <c r="BB36" s="187"/>
      <c r="BC36" s="187"/>
      <c r="BD36" s="187"/>
      <c r="BE36" s="187"/>
      <c r="BF36" s="187"/>
      <c r="BG36" s="187"/>
      <c r="BH36" s="187"/>
      <c r="BI36" s="187"/>
      <c r="BJ36" s="187"/>
      <c r="BK36" s="187"/>
      <c r="BL36" s="187"/>
      <c r="BM36" s="187"/>
      <c r="BN36" s="187"/>
      <c r="BO36" s="187"/>
      <c r="BP36" s="187"/>
      <c r="BQ36" s="187"/>
      <c r="BR36" s="187"/>
      <c r="BS36" s="187"/>
      <c r="BT36" s="187"/>
      <c r="BU36" s="187"/>
      <c r="BV36" s="187"/>
      <c r="BW36" s="187"/>
      <c r="BX36" s="187"/>
      <c r="BY36" s="187"/>
      <c r="BZ36" s="187"/>
      <c r="CA36" s="187"/>
      <c r="CB36" s="187"/>
      <c r="CC36" s="187"/>
      <c r="CD36" s="187"/>
      <c r="CE36" s="187"/>
      <c r="CF36" s="187"/>
      <c r="CG36" s="187"/>
      <c r="CH36" s="187"/>
      <c r="CI36" s="187"/>
      <c r="CJ36" s="187"/>
      <c r="CK36" s="187"/>
      <c r="CL36" s="187"/>
      <c r="CM36" s="188"/>
      <c r="CN36" s="202" t="s">
        <v>402</v>
      </c>
      <c r="CO36" s="203"/>
      <c r="CP36" s="203"/>
      <c r="CQ36" s="203"/>
      <c r="CR36" s="203"/>
      <c r="CS36" s="203"/>
      <c r="CT36" s="203"/>
      <c r="CU36" s="204"/>
      <c r="CV36" s="21" t="s">
        <v>478</v>
      </c>
      <c r="CW36" s="21"/>
      <c r="CX36" s="147">
        <f>SUM('ФХД_ Поступления и выплаты'!K140:K162)+SUM('ФХД_ Поступления и выплаты'!K170:K173)</f>
        <v>13864482.92</v>
      </c>
      <c r="CY36" s="147"/>
      <c r="CZ36" s="147"/>
      <c r="DA36" s="23"/>
    </row>
    <row r="37" spans="1:107" ht="24" customHeight="1" x14ac:dyDescent="0.25">
      <c r="A37" s="200"/>
      <c r="B37" s="200"/>
      <c r="C37" s="200"/>
      <c r="D37" s="200"/>
      <c r="E37" s="200"/>
      <c r="F37" s="200"/>
      <c r="G37" s="200"/>
      <c r="H37" s="201"/>
      <c r="I37" s="211">
        <v>2027</v>
      </c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  <c r="BK37" s="212"/>
      <c r="BL37" s="212"/>
      <c r="BM37" s="212"/>
      <c r="BN37" s="212"/>
      <c r="BO37" s="212"/>
      <c r="BP37" s="212"/>
      <c r="BQ37" s="212"/>
      <c r="BR37" s="212"/>
      <c r="BS37" s="212"/>
      <c r="BT37" s="212"/>
      <c r="BU37" s="212"/>
      <c r="BV37" s="212"/>
      <c r="BW37" s="212"/>
      <c r="BX37" s="212"/>
      <c r="BY37" s="212"/>
      <c r="BZ37" s="212"/>
      <c r="CA37" s="212"/>
      <c r="CB37" s="212"/>
      <c r="CC37" s="212"/>
      <c r="CD37" s="212"/>
      <c r="CE37" s="212"/>
      <c r="CF37" s="212"/>
      <c r="CG37" s="212"/>
      <c r="CH37" s="212"/>
      <c r="CI37" s="212"/>
      <c r="CJ37" s="212"/>
      <c r="CK37" s="212"/>
      <c r="CL37" s="212"/>
      <c r="CM37" s="213"/>
      <c r="CN37" s="205"/>
      <c r="CO37" s="206"/>
      <c r="CP37" s="206"/>
      <c r="CQ37" s="206"/>
      <c r="CR37" s="206"/>
      <c r="CS37" s="206"/>
      <c r="CT37" s="206"/>
      <c r="CU37" s="207"/>
      <c r="CV37" s="21" t="s">
        <v>479</v>
      </c>
      <c r="CW37" s="21"/>
      <c r="CX37" s="147"/>
      <c r="CY37" s="147">
        <f>SUM('ФХД_ Поступления и выплаты'!L170:L173)+SUM('ФХД_ Поступления и выплаты'!L140:L162)</f>
        <v>13043000</v>
      </c>
      <c r="CZ37" s="147"/>
      <c r="DA37" s="23"/>
    </row>
    <row r="38" spans="1:107" ht="24" customHeight="1" x14ac:dyDescent="0.25">
      <c r="A38" s="200"/>
      <c r="B38" s="200"/>
      <c r="C38" s="200"/>
      <c r="D38" s="200"/>
      <c r="E38" s="200"/>
      <c r="F38" s="200"/>
      <c r="G38" s="200"/>
      <c r="H38" s="201"/>
      <c r="I38" s="211">
        <v>2028</v>
      </c>
      <c r="J38" s="212"/>
      <c r="K38" s="212"/>
      <c r="L38" s="212"/>
      <c r="M38" s="212"/>
      <c r="N38" s="212"/>
      <c r="O38" s="212"/>
      <c r="P38" s="212"/>
      <c r="Q38" s="212"/>
      <c r="R38" s="212"/>
      <c r="S38" s="212"/>
      <c r="T38" s="212"/>
      <c r="U38" s="212"/>
      <c r="V38" s="212"/>
      <c r="W38" s="212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  <c r="BK38" s="212"/>
      <c r="BL38" s="212"/>
      <c r="BM38" s="212"/>
      <c r="BN38" s="212"/>
      <c r="BO38" s="212"/>
      <c r="BP38" s="212"/>
      <c r="BQ38" s="212"/>
      <c r="BR38" s="212"/>
      <c r="BS38" s="212"/>
      <c r="BT38" s="212"/>
      <c r="BU38" s="212"/>
      <c r="BV38" s="212"/>
      <c r="BW38" s="212"/>
      <c r="BX38" s="212"/>
      <c r="BY38" s="212"/>
      <c r="BZ38" s="212"/>
      <c r="CA38" s="212"/>
      <c r="CB38" s="212"/>
      <c r="CC38" s="212"/>
      <c r="CD38" s="212"/>
      <c r="CE38" s="212"/>
      <c r="CF38" s="212"/>
      <c r="CG38" s="212"/>
      <c r="CH38" s="212"/>
      <c r="CI38" s="212"/>
      <c r="CJ38" s="212"/>
      <c r="CK38" s="212"/>
      <c r="CL38" s="212"/>
      <c r="CM38" s="213"/>
      <c r="CN38" s="208"/>
      <c r="CO38" s="209"/>
      <c r="CP38" s="209"/>
      <c r="CQ38" s="209"/>
      <c r="CR38" s="209"/>
      <c r="CS38" s="209"/>
      <c r="CT38" s="209"/>
      <c r="CU38" s="210"/>
      <c r="CV38" s="115" t="s">
        <v>480</v>
      </c>
      <c r="CW38" s="115"/>
      <c r="CX38" s="148"/>
      <c r="CY38" s="148"/>
      <c r="CZ38" s="148">
        <f>SUM('ФХД_ Поступления и выплаты'!M140:M162)+SUM('ФХД_ Поступления и выплаты'!M170:M173)</f>
        <v>13043000</v>
      </c>
      <c r="DA38" s="108"/>
    </row>
    <row r="39" spans="1:107" ht="15" x14ac:dyDescent="0.25">
      <c r="CX39" s="150"/>
      <c r="CY39" s="150"/>
      <c r="CZ39" s="150"/>
    </row>
    <row r="40" spans="1:107" ht="12" customHeight="1" x14ac:dyDescent="0.25">
      <c r="I40" s="7" t="s">
        <v>403</v>
      </c>
    </row>
    <row r="41" spans="1:107" ht="12" customHeight="1" x14ac:dyDescent="0.25">
      <c r="I41" s="7" t="s">
        <v>404</v>
      </c>
      <c r="AQ41" s="194" t="s">
        <v>481</v>
      </c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  <c r="BI41" s="151"/>
      <c r="BJ41" s="151"/>
      <c r="BK41" s="194"/>
      <c r="BL41" s="194"/>
      <c r="BM41" s="194"/>
      <c r="BN41" s="194"/>
      <c r="BO41" s="194"/>
      <c r="BP41" s="194"/>
      <c r="BQ41" s="194"/>
      <c r="BR41" s="194"/>
      <c r="BS41" s="194"/>
      <c r="BT41" s="194"/>
      <c r="BU41" s="194"/>
      <c r="BV41" s="194"/>
      <c r="BW41" s="151"/>
      <c r="BX41" s="151"/>
      <c r="BY41" s="194" t="s">
        <v>482</v>
      </c>
      <c r="BZ41" s="194"/>
      <c r="CA41" s="194"/>
      <c r="CB41" s="194"/>
      <c r="CC41" s="194"/>
      <c r="CD41" s="194"/>
      <c r="CE41" s="194"/>
      <c r="CF41" s="194"/>
      <c r="CG41" s="194"/>
      <c r="CH41" s="194"/>
      <c r="CI41" s="194"/>
      <c r="CJ41" s="194"/>
      <c r="CK41" s="194"/>
      <c r="CL41" s="194"/>
      <c r="CM41" s="194"/>
      <c r="CN41" s="194"/>
      <c r="CO41" s="194"/>
      <c r="CP41" s="194"/>
      <c r="CQ41" s="194"/>
      <c r="CR41" s="194"/>
    </row>
    <row r="42" spans="1:107" ht="7.9" customHeight="1" x14ac:dyDescent="0.25">
      <c r="AQ42" s="179" t="s">
        <v>405</v>
      </c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K42" s="179" t="s">
        <v>3</v>
      </c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Y42" s="179" t="s">
        <v>4</v>
      </c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</row>
    <row r="43" spans="1:107" ht="3" customHeight="1" x14ac:dyDescent="0.25"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</row>
    <row r="44" spans="1:107" ht="45.75" customHeight="1" x14ac:dyDescent="0.25">
      <c r="I44" s="7" t="s">
        <v>406</v>
      </c>
      <c r="AM44" s="198" t="s">
        <v>483</v>
      </c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51"/>
      <c r="BF44" s="151"/>
      <c r="BG44" s="194"/>
      <c r="BH44" s="194"/>
      <c r="BI44" s="194"/>
      <c r="BJ44" s="194"/>
      <c r="BK44" s="194"/>
      <c r="BL44" s="194"/>
      <c r="BM44" s="194"/>
      <c r="BN44" s="194"/>
      <c r="BO44" s="194"/>
      <c r="BP44" s="194"/>
      <c r="BQ44" s="194"/>
      <c r="BR44" s="194"/>
      <c r="BS44" s="194"/>
      <c r="BT44" s="194"/>
      <c r="BU44" s="194"/>
      <c r="BV44" s="194"/>
      <c r="BW44" s="194"/>
      <c r="BX44" s="194"/>
      <c r="BY44" s="151"/>
      <c r="BZ44" s="151"/>
      <c r="CA44" s="199" t="s">
        <v>484</v>
      </c>
      <c r="CB44" s="199"/>
      <c r="CC44" s="199"/>
      <c r="CD44" s="199"/>
      <c r="CE44" s="199"/>
      <c r="CF44" s="199"/>
      <c r="CG44" s="199"/>
      <c r="CH44" s="199"/>
      <c r="CI44" s="199"/>
      <c r="CJ44" s="199"/>
      <c r="CK44" s="199"/>
      <c r="CL44" s="199"/>
      <c r="CM44" s="199"/>
      <c r="CN44" s="199"/>
      <c r="CO44" s="199"/>
      <c r="CP44" s="199"/>
      <c r="CQ44" s="199"/>
      <c r="CR44" s="199"/>
    </row>
    <row r="45" spans="1:107" ht="7.9" customHeight="1" x14ac:dyDescent="0.25">
      <c r="AM45" s="179" t="s">
        <v>405</v>
      </c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G45" s="179" t="s">
        <v>407</v>
      </c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CA45" s="179" t="s">
        <v>408</v>
      </c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</row>
    <row r="46" spans="1:107" ht="3" customHeight="1" x14ac:dyDescent="0.25"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</row>
    <row r="47" spans="1:107" ht="13.15" customHeight="1" x14ac:dyDescent="0.25">
      <c r="I47" s="182" t="s">
        <v>409</v>
      </c>
      <c r="J47" s="182"/>
      <c r="K47" s="189" t="s">
        <v>487</v>
      </c>
      <c r="L47" s="189"/>
      <c r="M47" s="189"/>
      <c r="N47" s="190" t="s">
        <v>409</v>
      </c>
      <c r="O47" s="190"/>
      <c r="Q47" s="189" t="s">
        <v>495</v>
      </c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6"/>
      <c r="AG47" s="191">
        <v>2026</v>
      </c>
      <c r="AH47" s="192"/>
      <c r="AI47" s="192"/>
      <c r="AJ47" s="192"/>
      <c r="AK47" s="192"/>
      <c r="AL47" s="7" t="s">
        <v>410</v>
      </c>
    </row>
    <row r="48" spans="1:107" ht="10.9" customHeight="1" x14ac:dyDescent="0.25"/>
    <row r="49" spans="1:91" ht="3" customHeight="1" x14ac:dyDescent="0.25">
      <c r="A49" s="117"/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/>
      <c r="CL49" s="117"/>
      <c r="CM49" s="118"/>
    </row>
    <row r="50" spans="1:91" ht="10.15" customHeight="1" x14ac:dyDescent="0.25">
      <c r="A50" s="119" t="s">
        <v>411</v>
      </c>
      <c r="CM50" s="120"/>
    </row>
    <row r="51" spans="1:91" ht="10.15" customHeight="1" x14ac:dyDescent="0.25">
      <c r="A51" s="193" t="s">
        <v>485</v>
      </c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  <c r="AA51" s="194"/>
      <c r="AB51" s="194"/>
      <c r="AC51" s="194"/>
      <c r="AD51" s="194"/>
      <c r="AE51" s="194"/>
      <c r="AF51" s="194"/>
      <c r="AG51" s="194"/>
      <c r="AH51" s="194"/>
      <c r="AI51" s="194"/>
      <c r="AJ51" s="194"/>
      <c r="AK51" s="194"/>
      <c r="AL51" s="194"/>
      <c r="AM51" s="194"/>
      <c r="AN51" s="194"/>
      <c r="AO51" s="194"/>
      <c r="AP51" s="194"/>
      <c r="AQ51" s="194"/>
      <c r="AR51" s="194"/>
      <c r="AS51" s="194"/>
      <c r="AT51" s="194"/>
      <c r="AU51" s="194"/>
      <c r="AV51" s="194"/>
      <c r="AW51" s="194"/>
      <c r="AX51" s="194"/>
      <c r="AY51" s="194"/>
      <c r="AZ51" s="194"/>
      <c r="BA51" s="194"/>
      <c r="BB51" s="194"/>
      <c r="BC51" s="194"/>
      <c r="BD51" s="194"/>
      <c r="BE51" s="194"/>
      <c r="BF51" s="194"/>
      <c r="BG51" s="194"/>
      <c r="BH51" s="194"/>
      <c r="BI51" s="194"/>
      <c r="BJ51" s="194"/>
      <c r="BK51" s="194"/>
      <c r="BL51" s="194"/>
      <c r="BM51" s="194"/>
      <c r="BN51" s="194"/>
      <c r="BO51" s="194"/>
      <c r="BP51" s="194"/>
      <c r="BQ51" s="194"/>
      <c r="BR51" s="194"/>
      <c r="BS51" s="194"/>
      <c r="BT51" s="194"/>
      <c r="BU51" s="194"/>
      <c r="BV51" s="194"/>
      <c r="BW51" s="194"/>
      <c r="BX51" s="194"/>
      <c r="BY51" s="194"/>
      <c r="BZ51" s="194"/>
      <c r="CA51" s="194"/>
      <c r="CB51" s="194"/>
      <c r="CC51" s="194"/>
      <c r="CD51" s="194"/>
      <c r="CE51" s="194"/>
      <c r="CF51" s="194"/>
      <c r="CG51" s="194"/>
      <c r="CH51" s="194"/>
      <c r="CI51" s="194"/>
      <c r="CJ51" s="194"/>
      <c r="CK51" s="194"/>
      <c r="CL51" s="194"/>
      <c r="CM51" s="195"/>
    </row>
    <row r="52" spans="1:91" ht="7.9" customHeight="1" x14ac:dyDescent="0.25">
      <c r="A52" s="178" t="s">
        <v>412</v>
      </c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80"/>
    </row>
    <row r="53" spans="1:91" ht="6" customHeight="1" x14ac:dyDescent="0.25">
      <c r="A53" s="121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22"/>
    </row>
    <row r="54" spans="1:91" ht="10.15" customHeight="1" x14ac:dyDescent="0.25">
      <c r="A54" s="196"/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AH54" s="194" t="s">
        <v>486</v>
      </c>
      <c r="AI54" s="194"/>
      <c r="AJ54" s="194"/>
      <c r="AK54" s="194"/>
      <c r="AL54" s="194"/>
      <c r="AM54" s="194"/>
      <c r="AN54" s="194"/>
      <c r="AO54" s="194"/>
      <c r="AP54" s="194"/>
      <c r="AQ54" s="194"/>
      <c r="AR54" s="194"/>
      <c r="AS54" s="194"/>
      <c r="AT54" s="194"/>
      <c r="AU54" s="194"/>
      <c r="AV54" s="194"/>
      <c r="AW54" s="194"/>
      <c r="AX54" s="194"/>
      <c r="AY54" s="194"/>
      <c r="AZ54" s="194"/>
      <c r="BA54" s="194"/>
      <c r="BB54" s="194"/>
      <c r="BC54" s="194"/>
      <c r="BD54" s="194"/>
      <c r="BE54" s="194"/>
      <c r="BF54" s="194"/>
      <c r="BG54" s="194"/>
      <c r="BH54" s="194"/>
      <c r="BI54" s="194"/>
      <c r="BJ54" s="194"/>
      <c r="BK54" s="194"/>
      <c r="BL54" s="194"/>
      <c r="BM54" s="194"/>
      <c r="BN54" s="194"/>
      <c r="BO54" s="194"/>
      <c r="BP54" s="194"/>
      <c r="BQ54" s="194"/>
      <c r="BR54" s="194"/>
      <c r="BS54" s="194"/>
      <c r="BT54" s="194"/>
      <c r="BU54" s="194"/>
      <c r="BV54" s="194"/>
      <c r="BW54" s="194"/>
      <c r="BX54" s="194"/>
      <c r="BY54" s="194"/>
      <c r="BZ54" s="194"/>
      <c r="CA54" s="194"/>
      <c r="CB54" s="194"/>
      <c r="CC54" s="194"/>
      <c r="CD54" s="194"/>
      <c r="CE54" s="194"/>
      <c r="CF54" s="194"/>
      <c r="CG54" s="194"/>
      <c r="CH54" s="194"/>
      <c r="CI54" s="194"/>
      <c r="CJ54" s="194"/>
      <c r="CK54" s="194"/>
      <c r="CL54" s="194"/>
      <c r="CM54" s="195"/>
    </row>
    <row r="55" spans="1:91" ht="7.9" customHeight="1" x14ac:dyDescent="0.25">
      <c r="A55" s="178" t="s">
        <v>3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AH55" s="179" t="s">
        <v>4</v>
      </c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80"/>
    </row>
    <row r="56" spans="1:91" ht="10.15" customHeight="1" x14ac:dyDescent="0.25">
      <c r="A56" s="119"/>
      <c r="CM56" s="120"/>
    </row>
    <row r="57" spans="1:91" ht="10.15" customHeight="1" x14ac:dyDescent="0.25">
      <c r="A57" s="181" t="s">
        <v>409</v>
      </c>
      <c r="B57" s="182"/>
      <c r="C57" s="183" t="s">
        <v>487</v>
      </c>
      <c r="D57" s="183"/>
      <c r="E57" s="183"/>
      <c r="F57" s="184" t="s">
        <v>409</v>
      </c>
      <c r="G57" s="184"/>
      <c r="H57" s="152"/>
      <c r="I57" s="183" t="s">
        <v>495</v>
      </c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2">
        <v>20</v>
      </c>
      <c r="Y57" s="182"/>
      <c r="Z57" s="182"/>
      <c r="AA57" s="185" t="s">
        <v>487</v>
      </c>
      <c r="AB57" s="185"/>
      <c r="AC57" s="185"/>
      <c r="AD57" s="7" t="s">
        <v>410</v>
      </c>
      <c r="CM57" s="120"/>
    </row>
    <row r="58" spans="1:91" ht="3" customHeight="1" x14ac:dyDescent="0.25">
      <c r="A58" s="123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5"/>
    </row>
  </sheetData>
  <mergeCells count="130">
    <mergeCell ref="B1:DA1"/>
    <mergeCell ref="A3:H5"/>
    <mergeCell ref="I3:CM5"/>
    <mergeCell ref="CN3:CU5"/>
    <mergeCell ref="CV3:CV5"/>
    <mergeCell ref="CW3:CW5"/>
    <mergeCell ref="CX3:DA3"/>
    <mergeCell ref="DA4:DA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31:H31"/>
    <mergeCell ref="I31:CM31"/>
    <mergeCell ref="CN31:CU31"/>
    <mergeCell ref="A34:H34"/>
    <mergeCell ref="I34:CM34"/>
    <mergeCell ref="A35:H35"/>
    <mergeCell ref="I35:CM35"/>
    <mergeCell ref="CN35:CU35"/>
    <mergeCell ref="CN32:CU34"/>
    <mergeCell ref="CA44:CR44"/>
    <mergeCell ref="AM45:BD45"/>
    <mergeCell ref="BG45:BX45"/>
    <mergeCell ref="CA45:CR45"/>
    <mergeCell ref="A36:H36"/>
    <mergeCell ref="I36:CM36"/>
    <mergeCell ref="CN36:CU38"/>
    <mergeCell ref="A37:H37"/>
    <mergeCell ref="I37:CM37"/>
    <mergeCell ref="A38:H38"/>
    <mergeCell ref="I38:CM38"/>
    <mergeCell ref="AQ41:BH41"/>
    <mergeCell ref="BK41:BV41"/>
    <mergeCell ref="BY41:CR41"/>
    <mergeCell ref="A55:Y55"/>
    <mergeCell ref="AH55:CM55"/>
    <mergeCell ref="A57:B57"/>
    <mergeCell ref="C57:E57"/>
    <mergeCell ref="F57:G57"/>
    <mergeCell ref="I57:W57"/>
    <mergeCell ref="X57:Z57"/>
    <mergeCell ref="AA57:AC57"/>
    <mergeCell ref="I32:CM32"/>
    <mergeCell ref="I33:CM33"/>
    <mergeCell ref="I47:J47"/>
    <mergeCell ref="K47:M47"/>
    <mergeCell ref="N47:O47"/>
    <mergeCell ref="Q47:AE47"/>
    <mergeCell ref="AG47:AK47"/>
    <mergeCell ref="A51:CM51"/>
    <mergeCell ref="A52:CM52"/>
    <mergeCell ref="A54:Y54"/>
    <mergeCell ref="AH54:CM54"/>
    <mergeCell ref="AQ42:BH42"/>
    <mergeCell ref="BK42:BV42"/>
    <mergeCell ref="BY42:CR42"/>
    <mergeCell ref="AM44:BD44"/>
    <mergeCell ref="BG44:BX44"/>
  </mergeCells>
  <pageMargins left="0.59055100000000005" right="0.51181100000000002" top="0.78740199999999982" bottom="0.31496099999999999" header="0.19684999999999997" footer="0.19684999999999997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  <vt:lpstr>'ФХД_ Поступления и выплаты'!Print_Titles</vt:lpstr>
      <vt:lpstr>'ФХД_ Сведения по выплатам на з'!Print_Titles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rep:2.52.0.535</dc:description>
  <cp:lastModifiedBy>UserNew</cp:lastModifiedBy>
  <cp:revision>1</cp:revision>
  <cp:lastPrinted>2026-02-05T14:35:19Z</cp:lastPrinted>
  <dcterms:created xsi:type="dcterms:W3CDTF">2021-01-20T12:13:00Z</dcterms:created>
  <dcterms:modified xsi:type="dcterms:W3CDTF">2026-03-04T12:09:59Z</dcterms:modified>
  <cp:version>1048576</cp:version>
</cp:coreProperties>
</file>