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правильный" sheetId="2" r:id="rId1"/>
  </sheets>
  <definedNames>
    <definedName name="_xlnm.Print_Titles" localSheetId="0">правильный!$4:$4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2"/>
  <c r="H119" s="1"/>
  <c r="F138" l="1"/>
  <c r="F134"/>
  <c r="F133"/>
  <c r="F123"/>
  <c r="F115"/>
  <c r="F110"/>
  <c r="F108"/>
  <c r="F104"/>
  <c r="F89"/>
  <c r="F85"/>
  <c r="F82"/>
  <c r="F79"/>
  <c r="F75"/>
  <c r="F74"/>
  <c r="F71"/>
  <c r="F70"/>
  <c r="F68"/>
  <c r="F64"/>
  <c r="F63"/>
  <c r="F56"/>
  <c r="F55"/>
  <c r="F50"/>
  <c r="F49"/>
  <c r="F48"/>
  <c r="F47"/>
  <c r="F43"/>
  <c r="F31"/>
  <c r="F28"/>
  <c r="F22"/>
  <c r="F21"/>
  <c r="F20"/>
  <c r="F19"/>
  <c r="F16"/>
  <c r="F15"/>
  <c r="F9"/>
  <c r="F8"/>
  <c r="F7"/>
  <c r="F72" l="1"/>
  <c r="F29"/>
  <c r="H7"/>
  <c r="H8"/>
  <c r="H10"/>
  <c r="H11"/>
  <c r="F140" l="1"/>
  <c r="F139"/>
  <c r="H139" s="1"/>
  <c r="F137"/>
  <c r="H137" s="1"/>
  <c r="F136"/>
  <c r="F135"/>
  <c r="H135" s="1"/>
  <c r="F130"/>
  <c r="H130" s="1"/>
  <c r="F129"/>
  <c r="H129" s="1"/>
  <c r="F128"/>
  <c r="H128" s="1"/>
  <c r="F127"/>
  <c r="H127" s="1"/>
  <c r="F126"/>
  <c r="H126" s="1"/>
  <c r="F125"/>
  <c r="H125" s="1"/>
  <c r="F124"/>
  <c r="H124" s="1"/>
  <c r="F122"/>
  <c r="H122" s="1"/>
  <c r="F121"/>
  <c r="H121" s="1"/>
  <c r="F120"/>
  <c r="H120" s="1"/>
  <c r="F118"/>
  <c r="H118" s="1"/>
  <c r="F117"/>
  <c r="H117" s="1"/>
  <c r="F116"/>
  <c r="H116" s="1"/>
  <c r="F112"/>
  <c r="F111"/>
  <c r="H111" s="1"/>
  <c r="F109"/>
  <c r="H108" s="1"/>
  <c r="F107"/>
  <c r="H107" s="1"/>
  <c r="F106"/>
  <c r="H106" s="1"/>
  <c r="F105"/>
  <c r="H105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F90"/>
  <c r="H90" s="1"/>
  <c r="F88"/>
  <c r="H88" s="1"/>
  <c r="F87"/>
  <c r="F86"/>
  <c r="H86" s="1"/>
  <c r="F84"/>
  <c r="H84" s="1"/>
  <c r="F83"/>
  <c r="H83" s="1"/>
  <c r="H79"/>
  <c r="F78"/>
  <c r="F77"/>
  <c r="H77" s="1"/>
  <c r="F76"/>
  <c r="H76" s="1"/>
  <c r="H71"/>
  <c r="H70"/>
  <c r="F67"/>
  <c r="H67" s="1"/>
  <c r="F66"/>
  <c r="H66" s="1"/>
  <c r="F65"/>
  <c r="H65" s="1"/>
  <c r="H63"/>
  <c r="F62"/>
  <c r="H62" s="1"/>
  <c r="F61"/>
  <c r="H61" s="1"/>
  <c r="F60"/>
  <c r="F59"/>
  <c r="H59" s="1"/>
  <c r="F58"/>
  <c r="H58" s="1"/>
  <c r="F57"/>
  <c r="H55"/>
  <c r="F54"/>
  <c r="H54" s="1"/>
  <c r="F53"/>
  <c r="H53" s="1"/>
  <c r="F52"/>
  <c r="F51"/>
  <c r="H51" s="1"/>
  <c r="H49"/>
  <c r="H47"/>
  <c r="F46"/>
  <c r="H46" s="1"/>
  <c r="F45"/>
  <c r="H45" s="1"/>
  <c r="F44"/>
  <c r="F42"/>
  <c r="H42" s="1"/>
  <c r="F41"/>
  <c r="H41" s="1"/>
  <c r="F40"/>
  <c r="F39"/>
  <c r="H39" s="1"/>
  <c r="F38"/>
  <c r="H38" s="1"/>
  <c r="F37"/>
  <c r="H37" s="1"/>
  <c r="F36"/>
  <c r="F35"/>
  <c r="H35" s="1"/>
  <c r="F34"/>
  <c r="H34" s="1"/>
  <c r="F33"/>
  <c r="H33" s="1"/>
  <c r="F32"/>
  <c r="H28"/>
  <c r="F27"/>
  <c r="F26"/>
  <c r="H26" s="1"/>
  <c r="F25"/>
  <c r="H25" s="1"/>
  <c r="F24"/>
  <c r="H24" s="1"/>
  <c r="F23"/>
  <c r="H21"/>
  <c r="H20"/>
  <c r="F18"/>
  <c r="H18" s="1"/>
  <c r="F17"/>
  <c r="H17" s="1"/>
  <c r="H14"/>
  <c r="H13"/>
  <c r="H9"/>
  <c r="H138" l="1"/>
  <c r="H134"/>
  <c r="H123"/>
  <c r="H85"/>
  <c r="H56"/>
  <c r="H57"/>
  <c r="H12"/>
  <c r="F141"/>
  <c r="H89"/>
  <c r="H104"/>
  <c r="H109"/>
  <c r="H133"/>
  <c r="H110"/>
  <c r="H15"/>
  <c r="H19"/>
  <c r="H23"/>
  <c r="H27"/>
  <c r="H32"/>
  <c r="H36"/>
  <c r="H40"/>
  <c r="H44"/>
  <c r="H48"/>
  <c r="H52"/>
  <c r="H60"/>
  <c r="H64"/>
  <c r="H68"/>
  <c r="H74"/>
  <c r="H78"/>
  <c r="H82"/>
  <c r="H87"/>
  <c r="H91"/>
  <c r="H112"/>
  <c r="H115"/>
  <c r="H136"/>
  <c r="H140"/>
  <c r="H141" l="1"/>
  <c r="H131"/>
  <c r="F113"/>
  <c r="F131"/>
  <c r="H50"/>
  <c r="F102"/>
  <c r="F80"/>
  <c r="H75"/>
  <c r="H80" s="1"/>
  <c r="H22"/>
  <c r="H113"/>
  <c r="H102"/>
  <c r="H16"/>
  <c r="H43"/>
  <c r="H31"/>
  <c r="H72" l="1"/>
  <c r="F142"/>
  <c r="H29"/>
  <c r="H142" l="1"/>
</calcChain>
</file>

<file path=xl/sharedStrings.xml><?xml version="1.0" encoding="utf-8"?>
<sst xmlns="http://schemas.openxmlformats.org/spreadsheetml/2006/main" count="267" uniqueCount="155">
  <si>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</si>
  <si>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</si>
  <si>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</si>
  <si>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</si>
  <si>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</si>
  <si>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</si>
  <si>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</si>
  <si>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-</t>
  </si>
  <si>
    <t>Обеспечение нательным бельем, одеждой, обувью</t>
  </si>
  <si>
    <t>Обеспечение постельными принадлежностями</t>
  </si>
  <si>
    <t>Стирка нательного белья, одежды и постельных принадлежностей (от 5 кг)</t>
  </si>
  <si>
    <t xml:space="preserve">Ремонт одежды </t>
  </si>
  <si>
    <t xml:space="preserve">Глаженье белья, одежды и постельных принадлежностей 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</si>
  <si>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</si>
  <si>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</si>
  <si>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 xml:space="preserve">Организация отдыха и проведение досуговых мероприятий </t>
  </si>
  <si>
    <t>Обеспечение получателя социальных услуг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</si>
  <si>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</si>
  <si>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</si>
  <si>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</si>
  <si>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</si>
  <si>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Мытье (помощь в мытье)</t>
  </si>
  <si>
    <t>Бритье (помощь в бритье) бороды и усов</t>
  </si>
  <si>
    <t>Стрижка волос</t>
  </si>
  <si>
    <t>Сопровождение в туалет или высаживание на судно</t>
  </si>
  <si>
    <t>Помощь в одевании и переодевании</t>
  </si>
  <si>
    <t>Отправка за счет средств получателя социальных услуг почтовой корреспонденции</t>
  </si>
  <si>
    <t>Социально-медицинские</t>
  </si>
  <si>
    <t>Измерение температуры тела</t>
  </si>
  <si>
    <t>Измерение артериального давления</t>
  </si>
  <si>
    <t>Закапывание капель</t>
  </si>
  <si>
    <t>Пользование катетерами и другими изделиями медицинского назначения</t>
  </si>
  <si>
    <t>Введение инъекций согласно назначению врача</t>
  </si>
  <si>
    <t>Внутривенное введение лекарственных средств согласно назначению врача</t>
  </si>
  <si>
    <t>Внутримышечное введение лекарственных средств согласно назначению врача</t>
  </si>
  <si>
    <t>Наложение компрессов</t>
  </si>
  <si>
    <t>Выполнение перевязок</t>
  </si>
  <si>
    <t>Забор материала для проведения лабораторных исследований</t>
  </si>
  <si>
    <t>Проведение оздоровительных мероприятий (оздоровительная гимнастика и прогулки на свежем воздухе)</t>
  </si>
  <si>
    <t>Проведение оздоровительной гимнастики</t>
  </si>
  <si>
    <t>Прогулка на свежем воздухе</t>
  </si>
  <si>
    <t>Сопровождение на прогулке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</si>
  <si>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</si>
  <si>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</si>
  <si>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</si>
  <si>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</si>
  <si>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занятий в тренажерном зале</t>
  </si>
  <si>
    <t>Организация и проведение спортивных мероприятий</t>
  </si>
  <si>
    <t>Оказание первой медицинской (доврачебной) помощи) поддержание жизненно важных функций: дыхания, кровообращения)</t>
  </si>
  <si>
    <t>Обмывание</t>
  </si>
  <si>
    <t>Обтирание</t>
  </si>
  <si>
    <t>Стрижка ногтей, обработка деформированных ногтей, удаление мозолей</t>
  </si>
  <si>
    <t>Причесывание</t>
  </si>
  <si>
    <t>Смена нательного и постельного белья</t>
  </si>
  <si>
    <t>Смена подгузников и абсорбирующего белья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</si>
  <si>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</si>
  <si>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</si>
  <si>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Сопровождение нуждающихся в медицинские учреждения</t>
  </si>
  <si>
    <t>Посещение получателей социальных услуг, находящихся на лечении в медицинских учреждениях здравоохранения с целью оказания психологической поддержки</t>
  </si>
  <si>
    <t>Предоставление транспорта для поездок получателей социальных услуг лечения, консультаций, обследования в учреждения здравоохранения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</si>
  <si>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</si>
  <si>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</si>
  <si>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</si>
  <si>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</si>
  <si>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Проведение индивидуальных занятий по психологической поддержке</t>
  </si>
  <si>
    <t>Проведение доверительных бесед</t>
  </si>
  <si>
    <t>Проведение социально-психологических тренингов (групповых и индивидуальных)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</si>
  <si>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</si>
  <si>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</si>
  <si>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Подбор компьютерных программ, соответствующих уровню развития и интересам получателя социальных услуг</t>
  </si>
  <si>
    <t>Формирование позитивных интересов (в том числе в сфере досуга)</t>
  </si>
  <si>
    <t>Проведение занятий и бесед по повышению уровня общей культуры</t>
  </si>
  <si>
    <t>Проведение занятий по социальной адаптации на основе художественного, художественно-прикладного и технического творчества</t>
  </si>
  <si>
    <t>Помощь в написании, оформлении и прочтении писем и различных документов</t>
  </si>
  <si>
    <t>Организация досуга (праздники, экскурсии, и другие культурные мероприятия):</t>
  </si>
  <si>
    <t>Организация и проведение занятий в кружках, в школах ремесел</t>
  </si>
  <si>
    <t>Организация и проведение занятий по танцевально-двигательной терапии</t>
  </si>
  <si>
    <t>Проведение занятий по художественной самодеятельности</t>
  </si>
  <si>
    <t>Организация клубов по интересам</t>
  </si>
  <si>
    <t>Организация игровой деятельности</t>
  </si>
  <si>
    <t>Организация проведения конкурсов творческого мастерства</t>
  </si>
  <si>
    <t>Организация посещения культурно-массовых и досуговых мероприятий в учреждениях социокультурной направленности посещение театров, выставок, концертов</t>
  </si>
  <si>
    <t xml:space="preserve"> Организация экскурсий</t>
  </si>
  <si>
    <t>Вызов такси</t>
  </si>
  <si>
    <t>Сопровождение на социокультурные мероприятия</t>
  </si>
  <si>
    <t>Организация выездов на загородные прогулки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</si>
  <si>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</si>
  <si>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</si>
  <si>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Организация обучения в трудовых мастерских</t>
  </si>
  <si>
    <t xml:space="preserve">Проведение мероприятий по обучению доступным профессиональным навыкам </t>
  </si>
  <si>
    <t>Оказание помощи в трудоустройстве</t>
  </si>
  <si>
    <t>Занятия по профессиональной ориентации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</si>
  <si>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</si>
  <si>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</si>
  <si>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</si>
  <si>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>Оказание помощи в написании заявлений, предложений, обращений</t>
  </si>
  <si>
    <t>Оказание помощи в оформлении документов</t>
  </si>
  <si>
    <t>Оказание помощи в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</si>
  <si>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</si>
  <si>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Подготовка документов в государственные или муниципальные органы, организации и (или) суды</t>
  </si>
  <si>
    <t>Консультирование по социально-правовым вопросам</t>
  </si>
  <si>
    <t>Содействие в посещении юридических служб</t>
  </si>
  <si>
    <t>Оказание помощи в защите прав и законных интересов получателей социальных услуг</t>
  </si>
  <si>
    <t>Оформление сберегательных вкладов</t>
  </si>
  <si>
    <t>Содействие в восстановлении утраченного (сохранении занимаемого) жилья, наследства</t>
  </si>
  <si>
    <t>Обеспечение представительства в суде для защиты прав и интересов получателя социальных услуг</t>
  </si>
  <si>
    <t>Проведение переговоров и консультаций в интересах получателя социальных услуг</t>
  </si>
  <si>
    <t>Содействие в привлечении к уголовной ответственности подозреваемых в психическом и физическом насилии над получателем социальных услуг</t>
  </si>
  <si>
    <t>Контроль соблюдения имущественных прав получателя социальных услуг</t>
  </si>
  <si>
    <t>Содействие в оказании ритуальных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</si>
  <si>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</si>
  <si>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</si>
  <si>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</si>
  <si>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Обучение навыкам социально-средовой ориентации</t>
  </si>
  <si>
    <t>Обучение самостоятельному передвижению, включая изучение жизненно важных маршрутов передвижения</t>
  </si>
  <si>
    <t>Сопровождение в общественные места</t>
  </si>
  <si>
    <t>Оказание помощи в обучении навыкам компьютерной грамотности</t>
  </si>
  <si>
    <t>Оказание помощи при работе на компьютере (отправка сообщение, набор текста и т.д.)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</si>
  <si>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</si>
  <si>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</si>
  <si>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rgb="FF332E2D"/>
        <rFont val="Times New Roman"/>
        <family val="1"/>
        <charset val="204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</si>
  <si>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</si>
  <si>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</si>
  <si>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</si>
  <si>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</si>
  <si>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</si>
  <si>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</si>
  <si>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</si>
  <si>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theme="1"/>
        <rFont val="Times New Roman"/>
        <family val="1"/>
        <charset val="204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rgb="FF332E2D"/>
        <rFont val="Times New Roman"/>
        <family val="1"/>
        <charset val="204"/>
      </rPr>
      <t>:</t>
    </r>
  </si>
  <si>
    <r>
      <t xml:space="preserve">Контроль за приемом </t>
    </r>
    <r>
      <rPr>
        <sz val="10"/>
        <color theme="1"/>
        <rFont val="Times New Roman"/>
        <family val="1"/>
        <charset val="204"/>
      </rPr>
      <t>лекарств</t>
    </r>
  </si>
  <si>
    <r>
      <t>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адаптивной физической культуре в отделениях</t>
    </r>
  </si>
  <si>
    <r>
      <t>Проведение физкультурно-оздоровительных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(мероприятий)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на свежем воздухе</t>
    </r>
  </si>
  <si>
    <r>
      <t xml:space="preserve">Оказание санитарно-гигиенической помощи </t>
    </r>
    <r>
      <rPr>
        <b/>
        <sz val="10"/>
        <color theme="1"/>
        <rFont val="Times New Roman"/>
        <family val="1"/>
        <charset val="204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</si>
  <si>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theme="1"/>
        <rFont val="Times New Roman"/>
        <family val="1"/>
        <charset val="204"/>
      </rPr>
      <t>организациях</t>
    </r>
    <r>
      <rPr>
        <b/>
        <sz val="10"/>
        <color rgb="FF332E2D"/>
        <rFont val="Times New Roman"/>
        <family val="1"/>
        <charset val="204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</si>
  <si>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</si>
  <si>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</si>
  <si>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</si>
  <si>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rgb="FF332E2D"/>
        <rFont val="Times New Roman"/>
        <family val="1"/>
        <charset val="204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</si>
  <si>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rgb="FF332E2D"/>
        <rFont val="Times New Roman"/>
        <family val="1"/>
        <charset val="204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theme="1"/>
        <rFont val="Times New Roman"/>
        <family val="1"/>
        <charset val="204"/>
      </rPr>
      <t>;</t>
    </r>
  </si>
  <si>
    <r>
      <t>Консультирование 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решению интересующих социально-педагогических проблем</t>
    </r>
  </si>
  <si>
    <r>
      <t xml:space="preserve">Предоставление транспорта для проведения </t>
    </r>
    <r>
      <rPr>
        <sz val="10"/>
        <color rgb="FF332E2D"/>
        <rFont val="Times New Roman"/>
        <family val="1"/>
        <charset val="204"/>
      </rPr>
      <t>загородных прогулок</t>
    </r>
  </si>
  <si>
    <r>
      <t>Проведение занятий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использованию трудовых возможностей получателя социальных услуг</t>
    </r>
  </si>
  <si>
    <r>
      <t>Содействие в получении образования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и (или) квалификации инвалидами в соответствии с их способностями</t>
    </r>
  </si>
  <si>
    <r>
      <t xml:space="preserve"> 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групповых и индивидуальных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 обучению навыкам компьютерной грамотности</t>
    </r>
  </si>
  <si>
    <t>ВСЕГО: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</si>
  <si>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</si>
  <si>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</si>
  <si>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</si>
  <si>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</si>
  <si>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</si>
  <si>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"Новооскольский дом-интернат для престарелых и инвалидов"</t>
  </si>
  <si>
    <t>5 раз в день</t>
  </si>
  <si>
    <t xml:space="preserve">Анализ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2021 год </t>
  </si>
  <si>
    <t>не менее 1 раза  в неделю</t>
  </si>
  <si>
    <t>2 раз в неделю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</si>
</sst>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332E2D"/>
      <name val="Times New Roman"/>
      <family val="1"/>
      <charset val="204"/>
    </font>
    <font>
      <b/>
      <sz val="12"/>
      <color rgb="FF332E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2E2D"/>
      <name val="Times New Roman"/>
      <family val="1"/>
      <charset val="204"/>
    </font>
    <font>
      <sz val="8"/>
      <color rgb="FF332E2D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0" xfId="0" applyFont="1"/>
    <xf numFmtId="0" fontId="13" fillId="0" borderId="16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1" fillId="2" borderId="11" xfId="0" applyFont="1" applyFill="1" applyBorder="1"/>
    <xf numFmtId="0" fontId="11" fillId="2" borderId="12" xfId="0" applyFont="1" applyFill="1" applyBorder="1"/>
    <xf numFmtId="3" fontId="10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3" fontId="10" fillId="3" borderId="10" xfId="0" applyNumberFormat="1" applyFont="1" applyFill="1" applyBorder="1" applyAlignment="1">
      <alignment horizontal="center"/>
    </xf>
    <xf numFmtId="4" fontId="10" fillId="3" borderId="10" xfId="0" applyNumberFormat="1" applyFont="1" applyFill="1" applyBorder="1"/>
    <xf numFmtId="0" fontId="17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topLeftCell="A130" workbookViewId="0">
      <selection activeCell="B139" sqref="B139"/>
    </sheetView>
  </sheetViews>
  <sheetFormatPr defaultRowHeight="15"/>
  <cols>
    <col min="1" max="1" width="5.140625" customWidth="1"/>
    <col min="2" max="2" width="70.28515625" customWidth="1"/>
    <col min="3" max="3" width="14.140625" customWidth="1"/>
    <col min="4" max="4" width="8.28515625" customWidth="1"/>
    <col min="5" max="5" width="7.7109375" customWidth="1"/>
    <col min="6" max="6" width="11.28515625" bestFit="1" customWidth="1"/>
    <col min="8" max="8" width="11.28515625" bestFit="1" customWidth="1"/>
  </cols>
  <sheetData>
    <row r="1" spans="1:9" ht="32.25" customHeight="1">
      <c r="A1" s="97" t="s">
        <v>152</v>
      </c>
      <c r="B1" s="97"/>
      <c r="C1" s="97"/>
      <c r="D1" s="97"/>
      <c r="E1" s="97"/>
      <c r="F1" s="97"/>
      <c r="G1" s="97"/>
      <c r="H1" s="97"/>
      <c r="I1" s="91"/>
    </row>
    <row r="2" spans="1:9">
      <c r="A2" s="98" t="s">
        <v>150</v>
      </c>
      <c r="B2" s="98"/>
      <c r="C2" s="98"/>
      <c r="D2" s="98"/>
      <c r="E2" s="98"/>
      <c r="F2" s="98"/>
      <c r="G2" s="98"/>
      <c r="H2" s="98"/>
      <c r="I2" s="91"/>
    </row>
    <row r="3" spans="1:9" ht="15.75" thickBot="1"/>
    <row r="4" spans="1:9" ht="98.25" customHeight="1" thickBot="1">
      <c r="A4" s="16" t="s">
        <v>0</v>
      </c>
      <c r="B4" s="17" t="s">
        <v>1</v>
      </c>
      <c r="C4" s="18" t="s">
        <v>145</v>
      </c>
      <c r="D4" s="18" t="s">
        <v>119</v>
      </c>
      <c r="E4" s="18" t="s">
        <v>2</v>
      </c>
      <c r="F4" s="18" t="s">
        <v>120</v>
      </c>
      <c r="G4" s="18" t="s">
        <v>118</v>
      </c>
      <c r="H4" s="18" t="s">
        <v>122</v>
      </c>
    </row>
    <row r="5" spans="1:9" ht="14.25" customHeight="1" thickBot="1">
      <c r="A5" s="19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9" ht="15.75" customHeight="1" thickBot="1">
      <c r="A6" s="99" t="s">
        <v>3</v>
      </c>
      <c r="B6" s="100"/>
      <c r="C6" s="100"/>
      <c r="D6" s="100"/>
      <c r="E6" s="100"/>
      <c r="F6" s="100"/>
      <c r="G6" s="100"/>
      <c r="H6" s="100"/>
    </row>
    <row r="7" spans="1:9" ht="26.45" customHeight="1" thickBot="1">
      <c r="A7" s="28">
        <v>1</v>
      </c>
      <c r="B7" s="29" t="s">
        <v>4</v>
      </c>
      <c r="C7" s="30" t="s">
        <v>146</v>
      </c>
      <c r="D7" s="31">
        <v>365</v>
      </c>
      <c r="E7" s="30">
        <v>84</v>
      </c>
      <c r="F7" s="48">
        <f>D7*E7</f>
        <v>30660</v>
      </c>
      <c r="G7" s="32">
        <v>84.64</v>
      </c>
      <c r="H7" s="50">
        <f>F7*G7/1000</f>
        <v>2595.0623999999998</v>
      </c>
    </row>
    <row r="8" spans="1:9" ht="41.45" customHeight="1" thickBot="1">
      <c r="A8" s="33">
        <v>2</v>
      </c>
      <c r="B8" s="34" t="s">
        <v>5</v>
      </c>
      <c r="C8" s="35" t="s">
        <v>121</v>
      </c>
      <c r="D8" s="31">
        <v>365</v>
      </c>
      <c r="E8" s="30">
        <v>84</v>
      </c>
      <c r="F8" s="49">
        <f>D8*E8</f>
        <v>30660</v>
      </c>
      <c r="G8" s="37">
        <v>153.1</v>
      </c>
      <c r="H8" s="51">
        <f t="shared" ref="H8:H28" si="0">F8*G8/1000</f>
        <v>4694.0460000000003</v>
      </c>
    </row>
    <row r="9" spans="1:9" ht="57" customHeight="1">
      <c r="A9" s="33">
        <v>3</v>
      </c>
      <c r="B9" s="34" t="s">
        <v>6</v>
      </c>
      <c r="C9" s="35" t="s">
        <v>146</v>
      </c>
      <c r="D9" s="31">
        <v>365</v>
      </c>
      <c r="E9" s="30">
        <v>84</v>
      </c>
      <c r="F9" s="49">
        <f>D9*E9</f>
        <v>30660</v>
      </c>
      <c r="G9" s="37">
        <v>25.52</v>
      </c>
      <c r="H9" s="51">
        <f t="shared" si="0"/>
        <v>782.44319999999993</v>
      </c>
    </row>
    <row r="10" spans="1:9">
      <c r="A10" s="6" t="s">
        <v>7</v>
      </c>
      <c r="B10" s="1" t="s">
        <v>8</v>
      </c>
      <c r="C10" s="2"/>
      <c r="D10" s="4"/>
      <c r="E10" s="2"/>
      <c r="F10" s="4"/>
      <c r="G10" s="2"/>
      <c r="H10" s="22">
        <f t="shared" si="0"/>
        <v>0</v>
      </c>
    </row>
    <row r="11" spans="1:9" ht="14.25" customHeight="1">
      <c r="A11" s="6" t="s">
        <v>7</v>
      </c>
      <c r="B11" s="1" t="s">
        <v>9</v>
      </c>
      <c r="C11" s="2"/>
      <c r="D11" s="4"/>
      <c r="E11" s="2"/>
      <c r="F11" s="4"/>
      <c r="G11" s="2"/>
      <c r="H11" s="22">
        <f t="shared" si="0"/>
        <v>0</v>
      </c>
    </row>
    <row r="12" spans="1:9" ht="13.5" customHeight="1">
      <c r="A12" s="6" t="s">
        <v>7</v>
      </c>
      <c r="B12" s="1" t="s">
        <v>10</v>
      </c>
      <c r="C12" s="2"/>
      <c r="D12" s="4"/>
      <c r="E12" s="2"/>
      <c r="F12" s="4"/>
      <c r="G12" s="2"/>
      <c r="H12" s="22">
        <f t="shared" si="0"/>
        <v>0</v>
      </c>
    </row>
    <row r="13" spans="1:9" ht="12.75" customHeight="1">
      <c r="A13" s="6" t="s">
        <v>7</v>
      </c>
      <c r="B13" s="1" t="s">
        <v>11</v>
      </c>
      <c r="C13" s="2"/>
      <c r="D13" s="4"/>
      <c r="E13" s="2"/>
      <c r="F13" s="4"/>
      <c r="G13" s="2"/>
      <c r="H13" s="22">
        <f t="shared" si="0"/>
        <v>0</v>
      </c>
    </row>
    <row r="14" spans="1:9" ht="15.75" customHeight="1">
      <c r="A14" s="6" t="s">
        <v>7</v>
      </c>
      <c r="B14" s="1" t="s">
        <v>12</v>
      </c>
      <c r="C14" s="2"/>
      <c r="D14" s="4"/>
      <c r="E14" s="2"/>
      <c r="F14" s="4"/>
      <c r="G14" s="2"/>
      <c r="H14" s="22">
        <f t="shared" si="0"/>
        <v>0</v>
      </c>
    </row>
    <row r="15" spans="1:9" ht="15.75" customHeight="1">
      <c r="A15" s="33">
        <v>4</v>
      </c>
      <c r="B15" s="34" t="s">
        <v>13</v>
      </c>
      <c r="C15" s="35" t="s">
        <v>134</v>
      </c>
      <c r="D15" s="36">
        <v>1095</v>
      </c>
      <c r="E15" s="35">
        <v>84</v>
      </c>
      <c r="F15" s="49">
        <f t="shared" ref="F15:F16" si="1">D15*E15</f>
        <v>91980</v>
      </c>
      <c r="G15" s="37">
        <v>51.03</v>
      </c>
      <c r="H15" s="51">
        <f t="shared" si="0"/>
        <v>4693.7394000000004</v>
      </c>
    </row>
    <row r="16" spans="1:9" ht="29.25" customHeight="1">
      <c r="A16" s="33">
        <v>5</v>
      </c>
      <c r="B16" s="34" t="s">
        <v>14</v>
      </c>
      <c r="C16" s="35" t="s">
        <v>126</v>
      </c>
      <c r="D16" s="36">
        <v>156</v>
      </c>
      <c r="E16" s="35">
        <v>84</v>
      </c>
      <c r="F16" s="49">
        <f t="shared" si="1"/>
        <v>13104</v>
      </c>
      <c r="G16" s="37">
        <v>12.76</v>
      </c>
      <c r="H16" s="51">
        <f t="shared" si="0"/>
        <v>167.20704000000001</v>
      </c>
    </row>
    <row r="17" spans="1:11" ht="13.5" customHeight="1">
      <c r="A17" s="6" t="s">
        <v>7</v>
      </c>
      <c r="B17" s="1" t="s">
        <v>15</v>
      </c>
      <c r="C17" s="2"/>
      <c r="D17" s="4"/>
      <c r="E17" s="2"/>
      <c r="F17" s="4">
        <f t="shared" ref="F17:F27" si="2">D17*E17</f>
        <v>0</v>
      </c>
      <c r="G17" s="2"/>
      <c r="H17" s="22">
        <f t="shared" si="0"/>
        <v>0</v>
      </c>
    </row>
    <row r="18" spans="1:11" ht="30" customHeight="1">
      <c r="A18" s="6" t="s">
        <v>7</v>
      </c>
      <c r="B18" s="1" t="s">
        <v>16</v>
      </c>
      <c r="C18" s="2"/>
      <c r="D18" s="4"/>
      <c r="E18" s="2"/>
      <c r="F18" s="4">
        <f t="shared" si="2"/>
        <v>0</v>
      </c>
      <c r="G18" s="2"/>
      <c r="H18" s="22">
        <f t="shared" si="0"/>
        <v>0</v>
      </c>
    </row>
    <row r="19" spans="1:11" ht="15" customHeight="1">
      <c r="A19" s="33">
        <v>6</v>
      </c>
      <c r="B19" s="34" t="s">
        <v>17</v>
      </c>
      <c r="C19" s="35" t="s">
        <v>146</v>
      </c>
      <c r="D19" s="36">
        <v>365</v>
      </c>
      <c r="E19" s="35">
        <v>84</v>
      </c>
      <c r="F19" s="49">
        <f t="shared" si="2"/>
        <v>30660</v>
      </c>
      <c r="G19" s="37">
        <v>33.06</v>
      </c>
      <c r="H19" s="51">
        <f t="shared" si="0"/>
        <v>1013.6196000000001</v>
      </c>
    </row>
    <row r="20" spans="1:11" ht="14.25" customHeight="1">
      <c r="A20" s="33">
        <v>7</v>
      </c>
      <c r="B20" s="34" t="s">
        <v>18</v>
      </c>
      <c r="C20" s="35" t="s">
        <v>151</v>
      </c>
      <c r="D20" s="36">
        <v>1825</v>
      </c>
      <c r="E20" s="35">
        <v>60</v>
      </c>
      <c r="F20" s="49">
        <f t="shared" si="2"/>
        <v>109500</v>
      </c>
      <c r="G20" s="37">
        <v>63.79</v>
      </c>
      <c r="H20" s="51">
        <f t="shared" si="0"/>
        <v>6985.0050000000001</v>
      </c>
    </row>
    <row r="21" spans="1:11" ht="27" customHeight="1">
      <c r="A21" s="33">
        <v>8</v>
      </c>
      <c r="B21" s="76" t="s">
        <v>19</v>
      </c>
      <c r="C21" s="35" t="s">
        <v>127</v>
      </c>
      <c r="D21" s="36">
        <v>104</v>
      </c>
      <c r="E21" s="35">
        <v>10</v>
      </c>
      <c r="F21" s="49">
        <f t="shared" si="2"/>
        <v>1040</v>
      </c>
      <c r="G21" s="37">
        <v>12.34</v>
      </c>
      <c r="H21" s="51">
        <f t="shared" si="0"/>
        <v>12.833600000000001</v>
      </c>
    </row>
    <row r="22" spans="1:11" ht="25.5" customHeight="1">
      <c r="A22" s="33">
        <v>9</v>
      </c>
      <c r="B22" s="34" t="s">
        <v>20</v>
      </c>
      <c r="C22" s="35" t="s">
        <v>146</v>
      </c>
      <c r="D22" s="36">
        <v>365</v>
      </c>
      <c r="E22" s="35">
        <v>60</v>
      </c>
      <c r="F22" s="49">
        <f t="shared" si="2"/>
        <v>21900</v>
      </c>
      <c r="G22" s="37">
        <v>51.03</v>
      </c>
      <c r="H22" s="51">
        <f t="shared" si="0"/>
        <v>1117.557</v>
      </c>
    </row>
    <row r="23" spans="1:11">
      <c r="A23" s="6" t="s">
        <v>7</v>
      </c>
      <c r="B23" s="1" t="s">
        <v>21</v>
      </c>
      <c r="C23" s="2"/>
      <c r="D23" s="4"/>
      <c r="E23" s="2"/>
      <c r="F23" s="4">
        <f t="shared" si="2"/>
        <v>0</v>
      </c>
      <c r="G23" s="2"/>
      <c r="H23" s="22">
        <f t="shared" si="0"/>
        <v>0</v>
      </c>
    </row>
    <row r="24" spans="1:11">
      <c r="A24" s="6" t="s">
        <v>7</v>
      </c>
      <c r="B24" s="1" t="s">
        <v>22</v>
      </c>
      <c r="C24" s="2"/>
      <c r="D24" s="4"/>
      <c r="E24" s="2"/>
      <c r="F24" s="4">
        <f t="shared" si="2"/>
        <v>0</v>
      </c>
      <c r="G24" s="2"/>
      <c r="H24" s="22">
        <f t="shared" si="0"/>
        <v>0</v>
      </c>
    </row>
    <row r="25" spans="1:11">
      <c r="A25" s="6" t="s">
        <v>7</v>
      </c>
      <c r="B25" s="1" t="s">
        <v>23</v>
      </c>
      <c r="C25" s="2"/>
      <c r="D25" s="4"/>
      <c r="E25" s="2"/>
      <c r="F25" s="4">
        <f t="shared" si="2"/>
        <v>0</v>
      </c>
      <c r="G25" s="2"/>
      <c r="H25" s="22">
        <f t="shared" si="0"/>
        <v>0</v>
      </c>
    </row>
    <row r="26" spans="1:11">
      <c r="A26" s="6" t="s">
        <v>7</v>
      </c>
      <c r="B26" s="1" t="s">
        <v>24</v>
      </c>
      <c r="C26" s="2"/>
      <c r="D26" s="4"/>
      <c r="E26" s="2"/>
      <c r="F26" s="4">
        <f t="shared" si="2"/>
        <v>0</v>
      </c>
      <c r="G26" s="2"/>
      <c r="H26" s="22">
        <f t="shared" si="0"/>
        <v>0</v>
      </c>
    </row>
    <row r="27" spans="1:11">
      <c r="A27" s="6" t="s">
        <v>7</v>
      </c>
      <c r="B27" s="1" t="s">
        <v>25</v>
      </c>
      <c r="C27" s="2"/>
      <c r="D27" s="4"/>
      <c r="E27" s="2"/>
      <c r="F27" s="4">
        <f t="shared" si="2"/>
        <v>0</v>
      </c>
      <c r="G27" s="2"/>
      <c r="H27" s="22">
        <f t="shared" si="0"/>
        <v>0</v>
      </c>
    </row>
    <row r="28" spans="1:11" ht="26.25" customHeight="1" thickBot="1">
      <c r="A28" s="38">
        <v>10</v>
      </c>
      <c r="B28" s="39" t="s">
        <v>26</v>
      </c>
      <c r="C28" s="35" t="s">
        <v>147</v>
      </c>
      <c r="D28" s="41">
        <v>52</v>
      </c>
      <c r="E28" s="40">
        <v>20</v>
      </c>
      <c r="F28" s="49">
        <f>D28*E28</f>
        <v>1040</v>
      </c>
      <c r="G28" s="42">
        <v>12.76</v>
      </c>
      <c r="H28" s="78">
        <f t="shared" si="0"/>
        <v>13.2704</v>
      </c>
    </row>
    <row r="29" spans="1:11" ht="15.75" thickBot="1">
      <c r="A29" s="43"/>
      <c r="B29" s="44" t="s">
        <v>122</v>
      </c>
      <c r="C29" s="45"/>
      <c r="D29" s="46"/>
      <c r="E29" s="45"/>
      <c r="F29" s="77">
        <f>F22+F21+F20+F19+F16+F15+F9+F8+F7+F28</f>
        <v>361204</v>
      </c>
      <c r="G29" s="47"/>
      <c r="H29" s="53">
        <f>H28+H22+H21+H20+H19+H16+H15+H9+H8+H7</f>
        <v>22074.783639999998</v>
      </c>
    </row>
    <row r="30" spans="1:11" ht="15.75" customHeight="1" thickBot="1">
      <c r="A30" s="95" t="s">
        <v>27</v>
      </c>
      <c r="B30" s="96"/>
      <c r="C30" s="96"/>
      <c r="D30" s="96"/>
      <c r="E30" s="96"/>
      <c r="F30" s="96"/>
      <c r="G30" s="96"/>
      <c r="H30" s="96"/>
    </row>
    <row r="31" spans="1:11" ht="51.75" customHeight="1">
      <c r="A31" s="28">
        <v>1</v>
      </c>
      <c r="B31" s="29" t="s">
        <v>128</v>
      </c>
      <c r="C31" s="30" t="s">
        <v>146</v>
      </c>
      <c r="D31" s="31">
        <v>365</v>
      </c>
      <c r="E31" s="30">
        <v>84</v>
      </c>
      <c r="F31" s="49">
        <f>D31*E31</f>
        <v>30660</v>
      </c>
      <c r="G31" s="32">
        <v>23.22</v>
      </c>
      <c r="H31" s="50">
        <f>F31*G31/1000</f>
        <v>711.9251999999999</v>
      </c>
    </row>
    <row r="32" spans="1:11">
      <c r="A32" s="6" t="s">
        <v>7</v>
      </c>
      <c r="B32" s="1" t="s">
        <v>28</v>
      </c>
      <c r="C32" s="89"/>
      <c r="D32" s="4"/>
      <c r="E32" s="2"/>
      <c r="F32" s="4">
        <f t="shared" ref="F32:H97" si="3">D32*E32</f>
        <v>0</v>
      </c>
      <c r="G32" s="3"/>
      <c r="H32" s="22">
        <f t="shared" ref="H32:H78" si="4">F32*G32</f>
        <v>0</v>
      </c>
      <c r="I32" s="88"/>
      <c r="J32" s="88"/>
      <c r="K32" s="88"/>
    </row>
    <row r="33" spans="1:9">
      <c r="A33" s="6" t="s">
        <v>7</v>
      </c>
      <c r="B33" s="1" t="s">
        <v>29</v>
      </c>
      <c r="C33" s="2"/>
      <c r="D33" s="4"/>
      <c r="E33" s="2"/>
      <c r="F33" s="4">
        <f t="shared" si="3"/>
        <v>0</v>
      </c>
      <c r="G33" s="3"/>
      <c r="H33" s="22">
        <f t="shared" si="4"/>
        <v>0</v>
      </c>
    </row>
    <row r="34" spans="1:9">
      <c r="A34" s="6" t="s">
        <v>7</v>
      </c>
      <c r="B34" s="1" t="s">
        <v>129</v>
      </c>
      <c r="C34" s="2"/>
      <c r="D34" s="4"/>
      <c r="E34" s="2"/>
      <c r="F34" s="4">
        <f t="shared" si="3"/>
        <v>0</v>
      </c>
      <c r="G34" s="3"/>
      <c r="H34" s="22">
        <f t="shared" si="4"/>
        <v>0</v>
      </c>
    </row>
    <row r="35" spans="1:9">
      <c r="A35" s="6" t="s">
        <v>7</v>
      </c>
      <c r="B35" s="1" t="s">
        <v>30</v>
      </c>
      <c r="C35" s="2"/>
      <c r="D35" s="4"/>
      <c r="E35" s="2"/>
      <c r="F35" s="4">
        <f t="shared" si="3"/>
        <v>0</v>
      </c>
      <c r="G35" s="3"/>
      <c r="H35" s="22">
        <f t="shared" si="4"/>
        <v>0</v>
      </c>
    </row>
    <row r="36" spans="1:9" ht="13.5" customHeight="1">
      <c r="A36" s="6" t="s">
        <v>7</v>
      </c>
      <c r="B36" s="1" t="s">
        <v>31</v>
      </c>
      <c r="C36" s="2"/>
      <c r="D36" s="4"/>
      <c r="E36" s="2"/>
      <c r="F36" s="4">
        <f t="shared" si="3"/>
        <v>0</v>
      </c>
      <c r="G36" s="3"/>
      <c r="H36" s="22">
        <f t="shared" si="4"/>
        <v>0</v>
      </c>
    </row>
    <row r="37" spans="1:9">
      <c r="A37" s="6" t="s">
        <v>7</v>
      </c>
      <c r="B37" s="10" t="s">
        <v>32</v>
      </c>
      <c r="C37" s="2"/>
      <c r="D37" s="4"/>
      <c r="E37" s="2"/>
      <c r="F37" s="4">
        <f t="shared" si="3"/>
        <v>0</v>
      </c>
      <c r="G37" s="3"/>
      <c r="H37" s="22">
        <f t="shared" si="4"/>
        <v>0</v>
      </c>
    </row>
    <row r="38" spans="1:9" ht="13.5" customHeight="1">
      <c r="A38" s="6" t="s">
        <v>7</v>
      </c>
      <c r="B38" s="1" t="s">
        <v>33</v>
      </c>
      <c r="C38" s="2"/>
      <c r="D38" s="4"/>
      <c r="E38" s="2"/>
      <c r="F38" s="4">
        <f t="shared" si="3"/>
        <v>0</v>
      </c>
      <c r="G38" s="3"/>
      <c r="H38" s="22">
        <f t="shared" si="4"/>
        <v>0</v>
      </c>
    </row>
    <row r="39" spans="1:9" ht="15" customHeight="1">
      <c r="A39" s="6" t="s">
        <v>7</v>
      </c>
      <c r="B39" s="1" t="s">
        <v>34</v>
      </c>
      <c r="C39" s="2"/>
      <c r="D39" s="4"/>
      <c r="E39" s="2"/>
      <c r="F39" s="4">
        <f t="shared" si="3"/>
        <v>0</v>
      </c>
      <c r="G39" s="3"/>
      <c r="H39" s="22">
        <f t="shared" si="4"/>
        <v>0</v>
      </c>
    </row>
    <row r="40" spans="1:9">
      <c r="A40" s="6" t="s">
        <v>7</v>
      </c>
      <c r="B40" s="1" t="s">
        <v>35</v>
      </c>
      <c r="C40" s="2"/>
      <c r="D40" s="4"/>
      <c r="E40" s="2"/>
      <c r="F40" s="4">
        <f t="shared" si="3"/>
        <v>0</v>
      </c>
      <c r="G40" s="3"/>
      <c r="H40" s="22">
        <f t="shared" si="4"/>
        <v>0</v>
      </c>
    </row>
    <row r="41" spans="1:9">
      <c r="A41" s="6" t="s">
        <v>7</v>
      </c>
      <c r="B41" s="1" t="s">
        <v>36</v>
      </c>
      <c r="C41" s="2"/>
      <c r="D41" s="4"/>
      <c r="E41" s="2"/>
      <c r="F41" s="4">
        <f t="shared" si="3"/>
        <v>0</v>
      </c>
      <c r="G41" s="3"/>
      <c r="H41" s="22">
        <f t="shared" si="4"/>
        <v>0</v>
      </c>
    </row>
    <row r="42" spans="1:9" ht="15" customHeight="1">
      <c r="A42" s="6" t="s">
        <v>7</v>
      </c>
      <c r="B42" s="1" t="s">
        <v>37</v>
      </c>
      <c r="C42" s="90"/>
      <c r="D42" s="4"/>
      <c r="E42" s="2"/>
      <c r="F42" s="4">
        <f t="shared" si="3"/>
        <v>0</v>
      </c>
      <c r="G42" s="3"/>
      <c r="H42" s="22">
        <f t="shared" si="4"/>
        <v>0</v>
      </c>
      <c r="I42" s="91"/>
    </row>
    <row r="43" spans="1:9" ht="30" customHeight="1">
      <c r="A43" s="33">
        <v>2</v>
      </c>
      <c r="B43" s="34" t="s">
        <v>38</v>
      </c>
      <c r="C43" s="35" t="s">
        <v>148</v>
      </c>
      <c r="D43" s="36">
        <v>365</v>
      </c>
      <c r="E43" s="35">
        <v>84</v>
      </c>
      <c r="F43" s="49">
        <f>D43*E43</f>
        <v>30660</v>
      </c>
      <c r="G43" s="37">
        <v>129.99</v>
      </c>
      <c r="H43" s="51">
        <f>F43*G43/1000</f>
        <v>3985.4934000000003</v>
      </c>
    </row>
    <row r="44" spans="1:9">
      <c r="A44" s="6" t="s">
        <v>7</v>
      </c>
      <c r="B44" s="1" t="s">
        <v>39</v>
      </c>
      <c r="C44" s="2"/>
      <c r="D44" s="4"/>
      <c r="E44" s="2"/>
      <c r="F44" s="4">
        <f t="shared" si="3"/>
        <v>0</v>
      </c>
      <c r="G44" s="3"/>
      <c r="H44" s="22">
        <f t="shared" si="4"/>
        <v>0</v>
      </c>
    </row>
    <row r="45" spans="1:9">
      <c r="A45" s="6" t="s">
        <v>7</v>
      </c>
      <c r="B45" s="1" t="s">
        <v>40</v>
      </c>
      <c r="C45" s="2"/>
      <c r="D45" s="4"/>
      <c r="E45" s="2"/>
      <c r="F45" s="4">
        <f t="shared" si="3"/>
        <v>0</v>
      </c>
      <c r="G45" s="3"/>
      <c r="H45" s="22">
        <f t="shared" si="4"/>
        <v>0</v>
      </c>
    </row>
    <row r="46" spans="1:9">
      <c r="A46" s="12" t="s">
        <v>7</v>
      </c>
      <c r="B46" s="10" t="s">
        <v>41</v>
      </c>
      <c r="C46" s="2"/>
      <c r="D46" s="4"/>
      <c r="E46" s="2"/>
      <c r="F46" s="4">
        <f t="shared" si="3"/>
        <v>0</v>
      </c>
      <c r="G46" s="3"/>
      <c r="H46" s="22">
        <f t="shared" si="4"/>
        <v>0</v>
      </c>
    </row>
    <row r="47" spans="1:9" ht="25.5" customHeight="1">
      <c r="A47" s="33">
        <v>3</v>
      </c>
      <c r="B47" s="34" t="s">
        <v>42</v>
      </c>
      <c r="C47" s="35" t="s">
        <v>146</v>
      </c>
      <c r="D47" s="36">
        <v>365</v>
      </c>
      <c r="E47" s="35">
        <v>84</v>
      </c>
      <c r="F47" s="49">
        <f t="shared" si="3"/>
        <v>30660</v>
      </c>
      <c r="G47" s="37">
        <v>49.75</v>
      </c>
      <c r="H47" s="51">
        <f>F47*G47/1000</f>
        <v>1525.335</v>
      </c>
    </row>
    <row r="48" spans="1:9" ht="53.25" customHeight="1">
      <c r="A48" s="33">
        <v>4</v>
      </c>
      <c r="B48" s="34" t="s">
        <v>43</v>
      </c>
      <c r="C48" s="35" t="s">
        <v>123</v>
      </c>
      <c r="D48" s="36">
        <v>260</v>
      </c>
      <c r="E48" s="35">
        <v>84</v>
      </c>
      <c r="F48" s="49">
        <f t="shared" si="3"/>
        <v>21840</v>
      </c>
      <c r="G48" s="37">
        <v>65.67</v>
      </c>
      <c r="H48" s="51">
        <f>F48*G48/1000</f>
        <v>1434.2328</v>
      </c>
    </row>
    <row r="49" spans="1:9">
      <c r="A49" s="33">
        <v>5</v>
      </c>
      <c r="B49" s="34" t="s">
        <v>44</v>
      </c>
      <c r="C49" s="35" t="s">
        <v>154</v>
      </c>
      <c r="D49" s="36">
        <v>156</v>
      </c>
      <c r="E49" s="35">
        <v>84</v>
      </c>
      <c r="F49" s="49">
        <f t="shared" si="3"/>
        <v>13104</v>
      </c>
      <c r="G49" s="37">
        <v>99.5</v>
      </c>
      <c r="H49" s="51">
        <f>F49*G49/1000</f>
        <v>1303.848</v>
      </c>
    </row>
    <row r="50" spans="1:9">
      <c r="A50" s="33">
        <v>6</v>
      </c>
      <c r="B50" s="34" t="s">
        <v>45</v>
      </c>
      <c r="C50" s="35" t="s">
        <v>123</v>
      </c>
      <c r="D50" s="36">
        <v>260</v>
      </c>
      <c r="E50" s="35">
        <v>84</v>
      </c>
      <c r="F50" s="49">
        <f t="shared" si="3"/>
        <v>21840</v>
      </c>
      <c r="G50" s="37">
        <v>38.270000000000003</v>
      </c>
      <c r="H50" s="51">
        <f>F50*G50/1000</f>
        <v>835.81680000000006</v>
      </c>
    </row>
    <row r="51" spans="1:9">
      <c r="A51" s="6" t="s">
        <v>7</v>
      </c>
      <c r="B51" s="1" t="s">
        <v>46</v>
      </c>
      <c r="C51" s="2"/>
      <c r="D51" s="4"/>
      <c r="E51" s="2"/>
      <c r="F51" s="4">
        <f t="shared" si="3"/>
        <v>0</v>
      </c>
      <c r="G51" s="3"/>
      <c r="H51" s="22">
        <f t="shared" si="4"/>
        <v>0</v>
      </c>
    </row>
    <row r="52" spans="1:9" ht="15.75" customHeight="1">
      <c r="A52" s="6" t="s">
        <v>7</v>
      </c>
      <c r="B52" s="1" t="s">
        <v>130</v>
      </c>
      <c r="C52" s="2"/>
      <c r="D52" s="4"/>
      <c r="E52" s="2"/>
      <c r="F52" s="4">
        <f t="shared" si="3"/>
        <v>0</v>
      </c>
      <c r="G52" s="3"/>
      <c r="H52" s="22">
        <f t="shared" si="4"/>
        <v>0</v>
      </c>
    </row>
    <row r="53" spans="1:9" ht="16.5" customHeight="1">
      <c r="A53" s="6" t="s">
        <v>7</v>
      </c>
      <c r="B53" s="1" t="s">
        <v>131</v>
      </c>
      <c r="C53" s="2"/>
      <c r="D53" s="4"/>
      <c r="E53" s="2"/>
      <c r="F53" s="4">
        <f t="shared" si="3"/>
        <v>0</v>
      </c>
      <c r="G53" s="3"/>
      <c r="H53" s="22">
        <f t="shared" si="4"/>
        <v>0</v>
      </c>
    </row>
    <row r="54" spans="1:9">
      <c r="A54" s="6" t="s">
        <v>7</v>
      </c>
      <c r="B54" s="1" t="s">
        <v>47</v>
      </c>
      <c r="C54" s="2"/>
      <c r="D54" s="4"/>
      <c r="E54" s="2"/>
      <c r="F54" s="4">
        <f t="shared" si="3"/>
        <v>0</v>
      </c>
      <c r="G54" s="3"/>
      <c r="H54" s="22">
        <f t="shared" si="4"/>
        <v>0</v>
      </c>
    </row>
    <row r="55" spans="1:9" ht="35.450000000000003" customHeight="1">
      <c r="A55" s="33">
        <v>7</v>
      </c>
      <c r="B55" s="34" t="s">
        <v>48</v>
      </c>
      <c r="C55" s="35" t="s">
        <v>149</v>
      </c>
      <c r="D55" s="36">
        <v>365</v>
      </c>
      <c r="E55" s="35">
        <v>20</v>
      </c>
      <c r="F55" s="49">
        <f t="shared" si="3"/>
        <v>7300</v>
      </c>
      <c r="G55" s="37">
        <v>49.75</v>
      </c>
      <c r="H55" s="51">
        <f>F55*G55/1000</f>
        <v>363.17500000000001</v>
      </c>
    </row>
    <row r="56" spans="1:9" ht="25.5" customHeight="1">
      <c r="A56" s="33">
        <v>8</v>
      </c>
      <c r="B56" s="34" t="s">
        <v>132</v>
      </c>
      <c r="C56" s="35" t="s">
        <v>153</v>
      </c>
      <c r="D56" s="36">
        <v>156</v>
      </c>
      <c r="E56" s="35">
        <v>84</v>
      </c>
      <c r="F56" s="49">
        <f t="shared" si="3"/>
        <v>13104</v>
      </c>
      <c r="G56" s="37">
        <v>32.5</v>
      </c>
      <c r="H56" s="51">
        <f>F56*G56/1000</f>
        <v>425.88</v>
      </c>
    </row>
    <row r="57" spans="1:9">
      <c r="A57" s="6" t="s">
        <v>7</v>
      </c>
      <c r="B57" s="1" t="s">
        <v>49</v>
      </c>
      <c r="C57" s="2"/>
      <c r="D57" s="4"/>
      <c r="E57" s="2"/>
      <c r="F57" s="4">
        <f t="shared" si="3"/>
        <v>0</v>
      </c>
      <c r="G57" s="3"/>
      <c r="H57" s="22">
        <f t="shared" si="4"/>
        <v>0</v>
      </c>
    </row>
    <row r="58" spans="1:9" ht="12.75" customHeight="1">
      <c r="A58" s="6" t="s">
        <v>7</v>
      </c>
      <c r="B58" s="1" t="s">
        <v>50</v>
      </c>
      <c r="C58" s="2"/>
      <c r="D58" s="4"/>
      <c r="E58" s="2"/>
      <c r="F58" s="4">
        <f t="shared" si="3"/>
        <v>0</v>
      </c>
      <c r="G58" s="3"/>
      <c r="H58" s="22">
        <f t="shared" si="4"/>
        <v>0</v>
      </c>
    </row>
    <row r="59" spans="1:9" ht="16.5" customHeight="1">
      <c r="A59" s="6" t="s">
        <v>7</v>
      </c>
      <c r="B59" s="1" t="s">
        <v>51</v>
      </c>
      <c r="C59" s="2"/>
      <c r="D59" s="4"/>
      <c r="E59" s="2"/>
      <c r="F59" s="4">
        <f t="shared" si="3"/>
        <v>0</v>
      </c>
      <c r="G59" s="3"/>
      <c r="H59" s="22">
        <f t="shared" si="4"/>
        <v>0</v>
      </c>
    </row>
    <row r="60" spans="1:9">
      <c r="A60" s="6" t="s">
        <v>7</v>
      </c>
      <c r="B60" s="1" t="s">
        <v>52</v>
      </c>
      <c r="C60" s="2"/>
      <c r="D60" s="4"/>
      <c r="E60" s="2"/>
      <c r="F60" s="4">
        <f t="shared" si="3"/>
        <v>0</v>
      </c>
      <c r="G60" s="3"/>
      <c r="H60" s="22">
        <f t="shared" si="4"/>
        <v>0</v>
      </c>
    </row>
    <row r="61" spans="1:9">
      <c r="A61" s="5" t="s">
        <v>7</v>
      </c>
      <c r="B61" s="10" t="s">
        <v>53</v>
      </c>
      <c r="C61" s="2"/>
      <c r="D61" s="4"/>
      <c r="E61" s="2"/>
      <c r="F61" s="4">
        <f t="shared" si="3"/>
        <v>0</v>
      </c>
      <c r="G61" s="3"/>
      <c r="H61" s="22">
        <f t="shared" si="4"/>
        <v>0</v>
      </c>
    </row>
    <row r="62" spans="1:9">
      <c r="A62" s="13" t="s">
        <v>7</v>
      </c>
      <c r="B62" s="10" t="s">
        <v>54</v>
      </c>
      <c r="C62" s="92"/>
      <c r="D62" s="4"/>
      <c r="E62" s="2"/>
      <c r="F62" s="4">
        <f t="shared" si="3"/>
        <v>0</v>
      </c>
      <c r="G62" s="3"/>
      <c r="H62" s="22">
        <f t="shared" si="4"/>
        <v>0</v>
      </c>
      <c r="I62" s="79"/>
    </row>
    <row r="63" spans="1:9" ht="28.5" customHeight="1">
      <c r="A63" s="33">
        <v>9</v>
      </c>
      <c r="B63" s="34" t="s">
        <v>55</v>
      </c>
      <c r="C63" s="35" t="s">
        <v>124</v>
      </c>
      <c r="D63" s="36">
        <v>365</v>
      </c>
      <c r="E63" s="35">
        <v>84</v>
      </c>
      <c r="F63" s="49">
        <f t="shared" si="3"/>
        <v>30660</v>
      </c>
      <c r="G63" s="37">
        <v>13.96</v>
      </c>
      <c r="H63" s="51">
        <f>F63*G63/1000</f>
        <v>428.01360000000005</v>
      </c>
    </row>
    <row r="64" spans="1:9" ht="25.5">
      <c r="A64" s="33">
        <v>10</v>
      </c>
      <c r="B64" s="34" t="s">
        <v>56</v>
      </c>
      <c r="C64" s="35" t="s">
        <v>149</v>
      </c>
      <c r="D64" s="36">
        <v>20</v>
      </c>
      <c r="E64" s="35">
        <v>84</v>
      </c>
      <c r="F64" s="49">
        <f t="shared" si="3"/>
        <v>1680</v>
      </c>
      <c r="G64" s="37">
        <v>129.99</v>
      </c>
      <c r="H64" s="51">
        <f>F64*G64/1000</f>
        <v>218.38320000000002</v>
      </c>
    </row>
    <row r="65" spans="1:8">
      <c r="A65" s="13" t="s">
        <v>7</v>
      </c>
      <c r="B65" s="1" t="s">
        <v>57</v>
      </c>
      <c r="C65" s="11"/>
      <c r="D65" s="4"/>
      <c r="E65" s="2"/>
      <c r="F65" s="4">
        <f t="shared" si="3"/>
        <v>0</v>
      </c>
      <c r="G65" s="3"/>
      <c r="H65" s="22">
        <f t="shared" si="4"/>
        <v>0</v>
      </c>
    </row>
    <row r="66" spans="1:8" ht="25.5" customHeight="1">
      <c r="A66" s="6" t="s">
        <v>7</v>
      </c>
      <c r="B66" s="1" t="s">
        <v>58</v>
      </c>
      <c r="C66" s="11"/>
      <c r="D66" s="4"/>
      <c r="E66" s="2"/>
      <c r="F66" s="4">
        <f t="shared" si="3"/>
        <v>0</v>
      </c>
      <c r="G66" s="3"/>
      <c r="H66" s="22">
        <f t="shared" si="4"/>
        <v>0</v>
      </c>
    </row>
    <row r="67" spans="1:8" ht="25.5" customHeight="1">
      <c r="A67" s="13" t="s">
        <v>7</v>
      </c>
      <c r="B67" s="10" t="s">
        <v>59</v>
      </c>
      <c r="C67" s="11"/>
      <c r="D67" s="4"/>
      <c r="E67" s="2"/>
      <c r="F67" s="4">
        <f t="shared" si="3"/>
        <v>0</v>
      </c>
      <c r="G67" s="3"/>
      <c r="H67" s="22">
        <f t="shared" si="4"/>
        <v>0</v>
      </c>
    </row>
    <row r="68" spans="1:8" ht="31.5" customHeight="1">
      <c r="A68" s="33">
        <v>11</v>
      </c>
      <c r="B68" s="34" t="s">
        <v>60</v>
      </c>
      <c r="C68" s="35" t="s">
        <v>136</v>
      </c>
      <c r="D68" s="36">
        <v>1</v>
      </c>
      <c r="E68" s="35">
        <v>25</v>
      </c>
      <c r="F68" s="49">
        <f t="shared" si="3"/>
        <v>25</v>
      </c>
      <c r="G68" s="37">
        <v>131.94</v>
      </c>
      <c r="H68" s="51">
        <f>F68*G68/1000</f>
        <v>3.2985000000000002</v>
      </c>
    </row>
    <row r="69" spans="1:8" ht="0.6" customHeight="1">
      <c r="A69" s="33"/>
      <c r="B69" s="34"/>
      <c r="C69" s="35"/>
      <c r="D69" s="36"/>
      <c r="E69" s="35"/>
      <c r="F69" s="49">
        <v>0</v>
      </c>
      <c r="G69" s="37"/>
      <c r="H69" s="51"/>
    </row>
    <row r="70" spans="1:8" ht="29.45" customHeight="1">
      <c r="A70" s="33">
        <v>12</v>
      </c>
      <c r="B70" s="34" t="s">
        <v>61</v>
      </c>
      <c r="C70" s="35" t="s">
        <v>134</v>
      </c>
      <c r="D70" s="36">
        <v>1095</v>
      </c>
      <c r="E70" s="35">
        <v>40</v>
      </c>
      <c r="F70" s="49">
        <f t="shared" si="3"/>
        <v>43800</v>
      </c>
      <c r="G70" s="37">
        <v>49.75</v>
      </c>
      <c r="H70" s="51">
        <f>F70*G70/1000</f>
        <v>2179.0500000000002</v>
      </c>
    </row>
    <row r="71" spans="1:8" ht="30.75" customHeight="1" thickBot="1">
      <c r="A71" s="38">
        <v>13</v>
      </c>
      <c r="B71" s="39" t="s">
        <v>133</v>
      </c>
      <c r="C71" s="40" t="s">
        <v>135</v>
      </c>
      <c r="D71" s="41">
        <v>1</v>
      </c>
      <c r="E71" s="40">
        <v>84</v>
      </c>
      <c r="F71" s="49">
        <f t="shared" si="3"/>
        <v>84</v>
      </c>
      <c r="G71" s="42">
        <v>198.99</v>
      </c>
      <c r="H71" s="52">
        <f>F71*G71/1000</f>
        <v>16.715160000000001</v>
      </c>
    </row>
    <row r="72" spans="1:8" ht="17.25" customHeight="1" thickBot="1">
      <c r="A72" s="43"/>
      <c r="B72" s="44" t="s">
        <v>122</v>
      </c>
      <c r="C72" s="45"/>
      <c r="D72" s="46"/>
      <c r="E72" s="45"/>
      <c r="F72" s="77">
        <f>F71+F70+F68+F64+F63+F56+F55+F50+F49+F48+F47+F43+F31+F69</f>
        <v>245417</v>
      </c>
      <c r="G72" s="47"/>
      <c r="H72" s="53">
        <f>H71+H70+H68+H64+H63+H56+H55+H50+H49+H48+H47+H43+H31</f>
        <v>13431.166660000001</v>
      </c>
    </row>
    <row r="73" spans="1:8" ht="15.75" customHeight="1" thickBot="1">
      <c r="A73" s="95" t="s">
        <v>62</v>
      </c>
      <c r="B73" s="96"/>
      <c r="C73" s="96"/>
      <c r="D73" s="96"/>
      <c r="E73" s="96"/>
      <c r="F73" s="96"/>
      <c r="G73" s="96"/>
      <c r="H73" s="96"/>
    </row>
    <row r="74" spans="1:8" ht="25.5">
      <c r="A74" s="28">
        <v>1</v>
      </c>
      <c r="B74" s="29" t="s">
        <v>137</v>
      </c>
      <c r="C74" s="30" t="s">
        <v>127</v>
      </c>
      <c r="D74" s="30">
        <v>104</v>
      </c>
      <c r="E74" s="30">
        <v>84</v>
      </c>
      <c r="F74" s="49">
        <f t="shared" ref="F74:F75" si="5">D74*E74</f>
        <v>8736</v>
      </c>
      <c r="G74" s="32">
        <v>76.55</v>
      </c>
      <c r="H74" s="50">
        <f>F74*G74/1000</f>
        <v>668.74079999999992</v>
      </c>
    </row>
    <row r="75" spans="1:8" ht="63" customHeight="1">
      <c r="A75" s="33">
        <v>2</v>
      </c>
      <c r="B75" s="34" t="s">
        <v>63</v>
      </c>
      <c r="C75" s="35" t="s">
        <v>127</v>
      </c>
      <c r="D75" s="35">
        <v>104</v>
      </c>
      <c r="E75" s="35">
        <v>84</v>
      </c>
      <c r="F75" s="49">
        <f t="shared" si="5"/>
        <v>8736</v>
      </c>
      <c r="G75" s="37">
        <v>76.55</v>
      </c>
      <c r="H75" s="51">
        <f>F75*G75/1000</f>
        <v>668.74079999999992</v>
      </c>
    </row>
    <row r="76" spans="1:8" ht="18.75" customHeight="1">
      <c r="A76" s="6" t="s">
        <v>7</v>
      </c>
      <c r="B76" s="1" t="s">
        <v>64</v>
      </c>
      <c r="C76" s="2"/>
      <c r="D76" s="2"/>
      <c r="E76" s="2"/>
      <c r="F76" s="4">
        <f t="shared" si="3"/>
        <v>0</v>
      </c>
      <c r="G76" s="3"/>
      <c r="H76" s="22">
        <f t="shared" si="4"/>
        <v>0</v>
      </c>
    </row>
    <row r="77" spans="1:8">
      <c r="A77" s="6" t="s">
        <v>7</v>
      </c>
      <c r="B77" s="1" t="s">
        <v>65</v>
      </c>
      <c r="C77" s="2"/>
      <c r="D77" s="2"/>
      <c r="E77" s="2"/>
      <c r="F77" s="4">
        <f t="shared" si="3"/>
        <v>0</v>
      </c>
      <c r="G77" s="3"/>
      <c r="H77" s="22">
        <f t="shared" si="4"/>
        <v>0</v>
      </c>
    </row>
    <row r="78" spans="1:8" ht="12" customHeight="1">
      <c r="A78" s="6" t="s">
        <v>7</v>
      </c>
      <c r="B78" s="1" t="s">
        <v>66</v>
      </c>
      <c r="C78" s="2"/>
      <c r="D78" s="2"/>
      <c r="E78" s="2"/>
      <c r="F78" s="4">
        <f t="shared" si="3"/>
        <v>0</v>
      </c>
      <c r="G78" s="3"/>
      <c r="H78" s="22">
        <f t="shared" si="4"/>
        <v>0</v>
      </c>
    </row>
    <row r="79" spans="1:8" ht="29.25" customHeight="1" thickBot="1">
      <c r="A79" s="38">
        <v>3</v>
      </c>
      <c r="B79" s="55" t="s">
        <v>67</v>
      </c>
      <c r="C79" s="40" t="s">
        <v>125</v>
      </c>
      <c r="D79" s="40">
        <v>52</v>
      </c>
      <c r="E79" s="40">
        <v>84</v>
      </c>
      <c r="F79" s="49">
        <f>D79*E79</f>
        <v>4368</v>
      </c>
      <c r="G79" s="42">
        <v>76.55</v>
      </c>
      <c r="H79" s="52">
        <f>F79*G79/1000</f>
        <v>334.37039999999996</v>
      </c>
    </row>
    <row r="80" spans="1:8" ht="21" customHeight="1" thickBot="1">
      <c r="A80" s="43"/>
      <c r="B80" s="54" t="s">
        <v>122</v>
      </c>
      <c r="C80" s="45"/>
      <c r="D80" s="45"/>
      <c r="E80" s="45"/>
      <c r="F80" s="77">
        <f>F79+F75+F74</f>
        <v>21840</v>
      </c>
      <c r="G80" s="47"/>
      <c r="H80" s="53">
        <f>H74+H75+H79</f>
        <v>1671.8519999999999</v>
      </c>
    </row>
    <row r="81" spans="1:8" ht="15.75" customHeight="1" thickBot="1">
      <c r="A81" s="101" t="s">
        <v>68</v>
      </c>
      <c r="B81" s="102"/>
      <c r="C81" s="102"/>
      <c r="D81" s="102"/>
      <c r="E81" s="102"/>
      <c r="F81" s="102"/>
      <c r="G81" s="102"/>
      <c r="H81" s="102"/>
    </row>
    <row r="82" spans="1:8" ht="42" customHeight="1">
      <c r="A82" s="28">
        <v>1</v>
      </c>
      <c r="B82" s="72" t="s">
        <v>138</v>
      </c>
      <c r="C82" s="30" t="s">
        <v>127</v>
      </c>
      <c r="D82" s="30">
        <v>104</v>
      </c>
      <c r="E82" s="30">
        <v>84</v>
      </c>
      <c r="F82" s="49">
        <f>D82*E82</f>
        <v>8736</v>
      </c>
      <c r="G82" s="32">
        <v>76.55</v>
      </c>
      <c r="H82" s="73">
        <f>F82*G82/1000</f>
        <v>668.74079999999992</v>
      </c>
    </row>
    <row r="83" spans="1:8" ht="15.75" customHeight="1">
      <c r="A83" s="6" t="s">
        <v>7</v>
      </c>
      <c r="B83" s="1" t="s">
        <v>139</v>
      </c>
      <c r="C83" s="2"/>
      <c r="D83" s="2"/>
      <c r="E83" s="2">
        <v>0</v>
      </c>
      <c r="F83" s="4">
        <f t="shared" si="3"/>
        <v>0</v>
      </c>
      <c r="G83" s="3"/>
      <c r="H83" s="22">
        <f t="shared" si="3"/>
        <v>0</v>
      </c>
    </row>
    <row r="84" spans="1:8" ht="26.25" customHeight="1">
      <c r="A84" s="6" t="s">
        <v>7</v>
      </c>
      <c r="B84" s="1" t="s">
        <v>69</v>
      </c>
      <c r="C84" s="2"/>
      <c r="D84" s="2"/>
      <c r="E84" s="2"/>
      <c r="F84" s="4">
        <f t="shared" si="3"/>
        <v>0</v>
      </c>
      <c r="G84" s="3"/>
      <c r="H84" s="22">
        <f t="shared" si="3"/>
        <v>0</v>
      </c>
    </row>
    <row r="85" spans="1:8" ht="18" customHeight="1">
      <c r="A85" s="33">
        <v>2</v>
      </c>
      <c r="B85" s="34" t="s">
        <v>70</v>
      </c>
      <c r="C85" s="35" t="s">
        <v>126</v>
      </c>
      <c r="D85" s="35">
        <v>156</v>
      </c>
      <c r="E85" s="35">
        <v>84</v>
      </c>
      <c r="F85" s="49">
        <f>D85*E85</f>
        <v>13104</v>
      </c>
      <c r="G85" s="37">
        <v>76.55</v>
      </c>
      <c r="H85" s="74">
        <f>F85*G85/1000</f>
        <v>1003.1111999999999</v>
      </c>
    </row>
    <row r="86" spans="1:8" ht="15" customHeight="1">
      <c r="A86" s="6" t="s">
        <v>7</v>
      </c>
      <c r="B86" s="1" t="s">
        <v>71</v>
      </c>
      <c r="C86" s="2"/>
      <c r="D86" s="2"/>
      <c r="E86" s="2"/>
      <c r="F86" s="4">
        <f t="shared" si="3"/>
        <v>0</v>
      </c>
      <c r="G86" s="3"/>
      <c r="H86" s="22">
        <f t="shared" si="3"/>
        <v>0</v>
      </c>
    </row>
    <row r="87" spans="1:8" ht="29.25" customHeight="1">
      <c r="A87" s="6" t="s">
        <v>7</v>
      </c>
      <c r="B87" s="1" t="s">
        <v>72</v>
      </c>
      <c r="C87" s="2"/>
      <c r="D87" s="2"/>
      <c r="E87" s="2"/>
      <c r="F87" s="4">
        <f t="shared" si="3"/>
        <v>0</v>
      </c>
      <c r="G87" s="3"/>
      <c r="H87" s="22">
        <f t="shared" si="3"/>
        <v>0</v>
      </c>
    </row>
    <row r="88" spans="1:8" ht="13.5" customHeight="1">
      <c r="A88" s="6" t="s">
        <v>7</v>
      </c>
      <c r="B88" s="1" t="s">
        <v>73</v>
      </c>
      <c r="C88" s="2"/>
      <c r="D88" s="2"/>
      <c r="E88" s="2"/>
      <c r="F88" s="4">
        <f t="shared" si="3"/>
        <v>0</v>
      </c>
      <c r="G88" s="3"/>
      <c r="H88" s="22">
        <f t="shared" si="3"/>
        <v>0</v>
      </c>
    </row>
    <row r="89" spans="1:8" ht="35.450000000000003" customHeight="1">
      <c r="A89" s="33">
        <v>3</v>
      </c>
      <c r="B89" s="34" t="s">
        <v>74</v>
      </c>
      <c r="C89" s="35" t="s">
        <v>154</v>
      </c>
      <c r="D89" s="35">
        <v>104</v>
      </c>
      <c r="E89" s="35">
        <v>84</v>
      </c>
      <c r="F89" s="49">
        <f>D89*E89</f>
        <v>8736</v>
      </c>
      <c r="G89" s="37">
        <v>76.55</v>
      </c>
      <c r="H89" s="74">
        <f>F89*G89/1000</f>
        <v>668.74079999999992</v>
      </c>
    </row>
    <row r="90" spans="1:8" ht="15.75" customHeight="1">
      <c r="A90" s="6" t="s">
        <v>7</v>
      </c>
      <c r="B90" s="1" t="s">
        <v>75</v>
      </c>
      <c r="C90" s="2"/>
      <c r="D90" s="2"/>
      <c r="E90" s="2"/>
      <c r="F90" s="4">
        <f t="shared" si="3"/>
        <v>0</v>
      </c>
      <c r="G90" s="3"/>
      <c r="H90" s="22">
        <f t="shared" si="3"/>
        <v>0</v>
      </c>
    </row>
    <row r="91" spans="1:8" ht="15" customHeight="1">
      <c r="A91" s="6" t="s">
        <v>7</v>
      </c>
      <c r="B91" s="1" t="s">
        <v>76</v>
      </c>
      <c r="C91" s="2"/>
      <c r="D91" s="2"/>
      <c r="E91" s="2"/>
      <c r="F91" s="4">
        <f t="shared" si="3"/>
        <v>0</v>
      </c>
      <c r="G91" s="3"/>
      <c r="H91" s="22">
        <f t="shared" si="3"/>
        <v>0</v>
      </c>
    </row>
    <row r="92" spans="1:8">
      <c r="A92" s="6" t="s">
        <v>7</v>
      </c>
      <c r="B92" s="1" t="s">
        <v>77</v>
      </c>
      <c r="C92" s="2"/>
      <c r="D92" s="2"/>
      <c r="E92" s="2"/>
      <c r="F92" s="4">
        <f t="shared" si="3"/>
        <v>0</v>
      </c>
      <c r="G92" s="3"/>
      <c r="H92" s="22">
        <f t="shared" si="3"/>
        <v>0</v>
      </c>
    </row>
    <row r="93" spans="1:8">
      <c r="A93" s="6" t="s">
        <v>7</v>
      </c>
      <c r="B93" s="1" t="s">
        <v>78</v>
      </c>
      <c r="C93" s="2"/>
      <c r="D93" s="2"/>
      <c r="E93" s="2"/>
      <c r="F93" s="4">
        <f t="shared" si="3"/>
        <v>0</v>
      </c>
      <c r="G93" s="3"/>
      <c r="H93" s="22">
        <f t="shared" si="3"/>
        <v>0</v>
      </c>
    </row>
    <row r="94" spans="1:8">
      <c r="A94" s="6" t="s">
        <v>7</v>
      </c>
      <c r="B94" s="1" t="s">
        <v>79</v>
      </c>
      <c r="C94" s="2"/>
      <c r="D94" s="2"/>
      <c r="E94" s="2"/>
      <c r="F94" s="4">
        <f t="shared" si="3"/>
        <v>0</v>
      </c>
      <c r="G94" s="3"/>
      <c r="H94" s="22">
        <f t="shared" si="3"/>
        <v>0</v>
      </c>
    </row>
    <row r="95" spans="1:8" ht="18" customHeight="1">
      <c r="A95" s="6" t="s">
        <v>7</v>
      </c>
      <c r="B95" s="1" t="s">
        <v>80</v>
      </c>
      <c r="C95" s="2"/>
      <c r="D95" s="2"/>
      <c r="E95" s="2"/>
      <c r="F95" s="4">
        <f t="shared" si="3"/>
        <v>0</v>
      </c>
      <c r="G95" s="3"/>
      <c r="H95" s="22">
        <f t="shared" si="3"/>
        <v>0</v>
      </c>
    </row>
    <row r="96" spans="1:8" ht="38.25">
      <c r="A96" s="6" t="s">
        <v>7</v>
      </c>
      <c r="B96" s="1" t="s">
        <v>81</v>
      </c>
      <c r="C96" s="2"/>
      <c r="D96" s="2"/>
      <c r="E96" s="2"/>
      <c r="F96" s="4">
        <f t="shared" si="3"/>
        <v>0</v>
      </c>
      <c r="G96" s="3"/>
      <c r="H96" s="22">
        <f t="shared" si="3"/>
        <v>0</v>
      </c>
    </row>
    <row r="97" spans="1:8">
      <c r="A97" s="6" t="s">
        <v>7</v>
      </c>
      <c r="B97" s="1" t="s">
        <v>82</v>
      </c>
      <c r="C97" s="2"/>
      <c r="D97" s="2"/>
      <c r="E97" s="2"/>
      <c r="F97" s="4">
        <f t="shared" si="3"/>
        <v>0</v>
      </c>
      <c r="G97" s="3"/>
      <c r="H97" s="22">
        <f t="shared" si="3"/>
        <v>0</v>
      </c>
    </row>
    <row r="98" spans="1:8">
      <c r="A98" s="6" t="s">
        <v>7</v>
      </c>
      <c r="B98" s="1" t="s">
        <v>83</v>
      </c>
      <c r="C98" s="2"/>
      <c r="D98" s="2"/>
      <c r="E98" s="2"/>
      <c r="F98" s="4">
        <f t="shared" ref="F98:F101" si="6">D98*E98</f>
        <v>0</v>
      </c>
      <c r="G98" s="3"/>
      <c r="H98" s="22">
        <f t="shared" ref="H98:H101" si="7">F98*G98</f>
        <v>0</v>
      </c>
    </row>
    <row r="99" spans="1:8">
      <c r="A99" s="6" t="s">
        <v>7</v>
      </c>
      <c r="B99" s="1" t="s">
        <v>84</v>
      </c>
      <c r="C99" s="2"/>
      <c r="D99" s="2"/>
      <c r="E99" s="2"/>
      <c r="F99" s="4">
        <f t="shared" si="6"/>
        <v>0</v>
      </c>
      <c r="G99" s="3"/>
      <c r="H99" s="22">
        <f t="shared" si="7"/>
        <v>0</v>
      </c>
    </row>
    <row r="100" spans="1:8">
      <c r="A100" s="6" t="s">
        <v>7</v>
      </c>
      <c r="B100" s="1" t="s">
        <v>85</v>
      </c>
      <c r="C100" s="2"/>
      <c r="D100" s="2"/>
      <c r="E100" s="2"/>
      <c r="F100" s="4">
        <f t="shared" si="6"/>
        <v>0</v>
      </c>
      <c r="G100" s="3"/>
      <c r="H100" s="22">
        <f t="shared" si="7"/>
        <v>0</v>
      </c>
    </row>
    <row r="101" spans="1:8" ht="17.25" customHeight="1" thickBot="1">
      <c r="A101" s="14" t="s">
        <v>7</v>
      </c>
      <c r="B101" s="15" t="s">
        <v>140</v>
      </c>
      <c r="C101" s="7"/>
      <c r="D101" s="7"/>
      <c r="E101" s="7"/>
      <c r="F101" s="8">
        <f t="shared" si="6"/>
        <v>0</v>
      </c>
      <c r="G101" s="9"/>
      <c r="H101" s="23">
        <f t="shared" si="7"/>
        <v>0</v>
      </c>
    </row>
    <row r="102" spans="1:8" s="58" customFormat="1" ht="15.75" thickBot="1">
      <c r="A102" s="60"/>
      <c r="B102" s="54" t="s">
        <v>122</v>
      </c>
      <c r="C102" s="47"/>
      <c r="D102" s="47"/>
      <c r="E102" s="47"/>
      <c r="F102" s="77">
        <f>F89+F85+F82</f>
        <v>30576</v>
      </c>
      <c r="G102" s="47"/>
      <c r="H102" s="53">
        <f>H89+H85+H82</f>
        <v>2340.5927999999999</v>
      </c>
    </row>
    <row r="103" spans="1:8" ht="15.75" customHeight="1" thickBot="1">
      <c r="A103" s="95" t="s">
        <v>86</v>
      </c>
      <c r="B103" s="96"/>
      <c r="C103" s="96"/>
      <c r="D103" s="96"/>
      <c r="E103" s="96"/>
      <c r="F103" s="96"/>
      <c r="G103" s="96"/>
      <c r="H103" s="96"/>
    </row>
    <row r="104" spans="1:8" ht="33.6" customHeight="1">
      <c r="A104" s="67">
        <v>1</v>
      </c>
      <c r="B104" s="68" t="s">
        <v>87</v>
      </c>
      <c r="C104" s="69" t="s">
        <v>126</v>
      </c>
      <c r="D104" s="70">
        <v>156</v>
      </c>
      <c r="E104" s="70">
        <v>20</v>
      </c>
      <c r="F104" s="49">
        <f>D104*E104</f>
        <v>3120</v>
      </c>
      <c r="G104" s="71">
        <v>76.55</v>
      </c>
      <c r="H104" s="75">
        <f>F104*G104/1000</f>
        <v>238.83600000000001</v>
      </c>
    </row>
    <row r="105" spans="1:8">
      <c r="A105" s="6" t="s">
        <v>7</v>
      </c>
      <c r="B105" s="1" t="s">
        <v>88</v>
      </c>
      <c r="C105" s="2"/>
      <c r="D105" s="2"/>
      <c r="E105" s="2"/>
      <c r="F105" s="4">
        <f t="shared" ref="F105:F112" si="8">D105*E105</f>
        <v>0</v>
      </c>
      <c r="G105" s="3"/>
      <c r="H105" s="22">
        <f t="shared" ref="H105:H112" si="9">F105*G105</f>
        <v>0</v>
      </c>
    </row>
    <row r="106" spans="1:8" ht="25.5">
      <c r="A106" s="6" t="s">
        <v>7</v>
      </c>
      <c r="B106" s="1" t="s">
        <v>141</v>
      </c>
      <c r="C106" s="2"/>
      <c r="D106" s="2"/>
      <c r="E106" s="2"/>
      <c r="F106" s="4">
        <f t="shared" si="8"/>
        <v>0</v>
      </c>
      <c r="G106" s="3"/>
      <c r="H106" s="22">
        <f t="shared" si="9"/>
        <v>0</v>
      </c>
    </row>
    <row r="107" spans="1:8" ht="14.25" customHeight="1">
      <c r="A107" s="6" t="s">
        <v>7</v>
      </c>
      <c r="B107" s="1" t="s">
        <v>89</v>
      </c>
      <c r="C107" s="2"/>
      <c r="D107" s="2"/>
      <c r="E107" s="2"/>
      <c r="F107" s="4">
        <f t="shared" si="8"/>
        <v>0</v>
      </c>
      <c r="G107" s="3"/>
      <c r="H107" s="22">
        <f t="shared" si="9"/>
        <v>0</v>
      </c>
    </row>
    <row r="108" spans="1:8">
      <c r="A108" s="33">
        <v>2</v>
      </c>
      <c r="B108" s="34" t="s">
        <v>90</v>
      </c>
      <c r="C108" s="35" t="s">
        <v>127</v>
      </c>
      <c r="D108" s="35">
        <v>0</v>
      </c>
      <c r="E108" s="35">
        <v>0</v>
      </c>
      <c r="F108" s="49">
        <f>D108*E108</f>
        <v>0</v>
      </c>
      <c r="G108" s="37">
        <v>76.55</v>
      </c>
      <c r="H108" s="51">
        <f>F108*G108/1000</f>
        <v>0</v>
      </c>
    </row>
    <row r="109" spans="1:8">
      <c r="A109" s="6" t="s">
        <v>7</v>
      </c>
      <c r="B109" s="1" t="s">
        <v>91</v>
      </c>
      <c r="C109" s="2"/>
      <c r="D109" s="2"/>
      <c r="E109" s="2"/>
      <c r="F109" s="4">
        <f t="shared" si="8"/>
        <v>0</v>
      </c>
      <c r="G109" s="3"/>
      <c r="H109" s="22">
        <f t="shared" si="9"/>
        <v>0</v>
      </c>
    </row>
    <row r="110" spans="1:8" ht="29.25" customHeight="1">
      <c r="A110" s="33">
        <v>3</v>
      </c>
      <c r="B110" s="34" t="s">
        <v>92</v>
      </c>
      <c r="C110" s="35" t="s">
        <v>127</v>
      </c>
      <c r="D110" s="35">
        <v>0</v>
      </c>
      <c r="E110" s="35">
        <v>0</v>
      </c>
      <c r="F110" s="49">
        <f>D110*E110</f>
        <v>0</v>
      </c>
      <c r="G110" s="37">
        <v>114.82</v>
      </c>
      <c r="H110" s="51">
        <f>F110*G110/1000</f>
        <v>0</v>
      </c>
    </row>
    <row r="111" spans="1:8">
      <c r="A111" s="6" t="s">
        <v>7</v>
      </c>
      <c r="B111" s="1" t="s">
        <v>91</v>
      </c>
      <c r="C111" s="2"/>
      <c r="D111" s="2"/>
      <c r="E111" s="2"/>
      <c r="F111" s="4">
        <f t="shared" si="8"/>
        <v>0</v>
      </c>
      <c r="G111" s="3"/>
      <c r="H111" s="22">
        <f t="shared" si="9"/>
        <v>0</v>
      </c>
    </row>
    <row r="112" spans="1:8" ht="28.5" customHeight="1" thickBot="1">
      <c r="A112" s="56" t="s">
        <v>7</v>
      </c>
      <c r="B112" s="57" t="s">
        <v>142</v>
      </c>
      <c r="C112" s="24"/>
      <c r="D112" s="24"/>
      <c r="E112" s="24"/>
      <c r="F112" s="25">
        <f t="shared" si="8"/>
        <v>0</v>
      </c>
      <c r="G112" s="26"/>
      <c r="H112" s="27">
        <f t="shared" si="9"/>
        <v>0</v>
      </c>
    </row>
    <row r="113" spans="1:8" ht="17.25" customHeight="1" thickBot="1">
      <c r="A113" s="61"/>
      <c r="B113" s="54" t="s">
        <v>122</v>
      </c>
      <c r="C113" s="45"/>
      <c r="D113" s="45"/>
      <c r="E113" s="45"/>
      <c r="F113" s="77">
        <f>F110+F108+F104</f>
        <v>3120</v>
      </c>
      <c r="G113" s="47"/>
      <c r="H113" s="53">
        <f>H110+H108+H104</f>
        <v>238.83600000000001</v>
      </c>
    </row>
    <row r="114" spans="1:8" ht="15.75" customHeight="1" thickBot="1">
      <c r="A114" s="95" t="s">
        <v>93</v>
      </c>
      <c r="B114" s="96"/>
      <c r="C114" s="96"/>
      <c r="D114" s="96"/>
      <c r="E114" s="96"/>
      <c r="F114" s="96"/>
      <c r="G114" s="96"/>
      <c r="H114" s="96"/>
    </row>
    <row r="115" spans="1:8" ht="25.5">
      <c r="A115" s="28">
        <v>1</v>
      </c>
      <c r="B115" s="29" t="s">
        <v>94</v>
      </c>
      <c r="C115" s="30" t="s">
        <v>125</v>
      </c>
      <c r="D115" s="30">
        <v>52</v>
      </c>
      <c r="E115" s="30">
        <v>30</v>
      </c>
      <c r="F115" s="49">
        <f>D115*E115</f>
        <v>1560</v>
      </c>
      <c r="G115" s="32">
        <v>76.55</v>
      </c>
      <c r="H115" s="50">
        <f>F115*G115/1000</f>
        <v>119.41800000000001</v>
      </c>
    </row>
    <row r="116" spans="1:8" ht="17.25" customHeight="1">
      <c r="A116" s="6" t="s">
        <v>7</v>
      </c>
      <c r="B116" s="1" t="s">
        <v>95</v>
      </c>
      <c r="C116" s="2"/>
      <c r="D116" s="2"/>
      <c r="E116" s="2"/>
      <c r="F116" s="4">
        <f t="shared" ref="F116:F130" si="10">D116*E116</f>
        <v>0</v>
      </c>
      <c r="G116" s="3"/>
      <c r="H116" s="22">
        <f t="shared" ref="H116:H130" si="11">F116*G116</f>
        <v>0</v>
      </c>
    </row>
    <row r="117" spans="1:8">
      <c r="A117" s="6" t="s">
        <v>7</v>
      </c>
      <c r="B117" s="1" t="s">
        <v>96</v>
      </c>
      <c r="C117" s="2"/>
      <c r="D117" s="2"/>
      <c r="E117" s="2"/>
      <c r="F117" s="4">
        <f t="shared" si="10"/>
        <v>0</v>
      </c>
      <c r="G117" s="3"/>
      <c r="H117" s="22">
        <f t="shared" si="11"/>
        <v>0</v>
      </c>
    </row>
    <row r="118" spans="1:8" ht="25.5">
      <c r="A118" s="6" t="s">
        <v>7</v>
      </c>
      <c r="B118" s="1" t="s">
        <v>97</v>
      </c>
      <c r="C118" s="2"/>
      <c r="D118" s="2"/>
      <c r="E118" s="2"/>
      <c r="F118" s="4">
        <f t="shared" si="10"/>
        <v>0</v>
      </c>
      <c r="G118" s="3"/>
      <c r="H118" s="22">
        <f t="shared" si="11"/>
        <v>0</v>
      </c>
    </row>
    <row r="119" spans="1:8" ht="16.5" customHeight="1">
      <c r="A119" s="66">
        <v>2</v>
      </c>
      <c r="B119" s="34" t="s">
        <v>98</v>
      </c>
      <c r="C119" s="35" t="s">
        <v>125</v>
      </c>
      <c r="D119" s="35">
        <v>52</v>
      </c>
      <c r="E119" s="35">
        <v>5</v>
      </c>
      <c r="F119" s="49">
        <f>D119*E119</f>
        <v>260</v>
      </c>
      <c r="G119" s="37">
        <v>76.55</v>
      </c>
      <c r="H119" s="51">
        <f>F119*G119/1000</f>
        <v>19.902999999999999</v>
      </c>
    </row>
    <row r="120" spans="1:8" ht="25.5">
      <c r="A120" s="6" t="s">
        <v>7</v>
      </c>
      <c r="B120" s="1" t="s">
        <v>99</v>
      </c>
      <c r="C120" s="2"/>
      <c r="D120" s="2"/>
      <c r="E120" s="2"/>
      <c r="F120" s="4">
        <f t="shared" si="10"/>
        <v>0</v>
      </c>
      <c r="G120" s="3"/>
      <c r="H120" s="22">
        <f t="shared" si="11"/>
        <v>0</v>
      </c>
    </row>
    <row r="121" spans="1:8">
      <c r="A121" s="6" t="s">
        <v>7</v>
      </c>
      <c r="B121" s="1" t="s">
        <v>100</v>
      </c>
      <c r="C121" s="2"/>
      <c r="D121" s="2"/>
      <c r="E121" s="2"/>
      <c r="F121" s="4">
        <f t="shared" si="10"/>
        <v>0</v>
      </c>
      <c r="G121" s="3"/>
      <c r="H121" s="22">
        <f t="shared" si="11"/>
        <v>0</v>
      </c>
    </row>
    <row r="122" spans="1:8">
      <c r="A122" s="6" t="s">
        <v>7</v>
      </c>
      <c r="B122" s="1" t="s">
        <v>101</v>
      </c>
      <c r="C122" s="2"/>
      <c r="D122" s="2"/>
      <c r="E122" s="2"/>
      <c r="F122" s="4">
        <f t="shared" si="10"/>
        <v>0</v>
      </c>
      <c r="G122" s="3"/>
      <c r="H122" s="22">
        <f t="shared" si="11"/>
        <v>0</v>
      </c>
    </row>
    <row r="123" spans="1:8" ht="25.5">
      <c r="A123" s="33">
        <v>3</v>
      </c>
      <c r="B123" s="34" t="s">
        <v>102</v>
      </c>
      <c r="C123" s="35" t="s">
        <v>125</v>
      </c>
      <c r="D123" s="90">
        <v>52</v>
      </c>
      <c r="E123" s="35">
        <v>5</v>
      </c>
      <c r="F123" s="49">
        <f>D123*E123</f>
        <v>260</v>
      </c>
      <c r="G123" s="37">
        <v>153.1</v>
      </c>
      <c r="H123" s="51">
        <f>F123*G123/1000</f>
        <v>39.805999999999997</v>
      </c>
    </row>
    <row r="124" spans="1:8">
      <c r="A124" s="6" t="s">
        <v>7</v>
      </c>
      <c r="B124" s="1" t="s">
        <v>103</v>
      </c>
      <c r="C124" s="2"/>
      <c r="D124" s="2"/>
      <c r="E124" s="2"/>
      <c r="F124" s="4">
        <f t="shared" si="10"/>
        <v>0</v>
      </c>
      <c r="G124" s="3"/>
      <c r="H124" s="22">
        <f t="shared" si="11"/>
        <v>0</v>
      </c>
    </row>
    <row r="125" spans="1:8" ht="25.5">
      <c r="A125" s="6" t="s">
        <v>7</v>
      </c>
      <c r="B125" s="1" t="s">
        <v>104</v>
      </c>
      <c r="C125" s="2"/>
      <c r="D125" s="2"/>
      <c r="E125" s="2"/>
      <c r="F125" s="4">
        <f t="shared" si="10"/>
        <v>0</v>
      </c>
      <c r="G125" s="3"/>
      <c r="H125" s="22">
        <f t="shared" si="11"/>
        <v>0</v>
      </c>
    </row>
    <row r="126" spans="1:8" ht="25.5">
      <c r="A126" s="6" t="s">
        <v>7</v>
      </c>
      <c r="B126" s="1" t="s">
        <v>105</v>
      </c>
      <c r="C126" s="2"/>
      <c r="D126" s="2"/>
      <c r="E126" s="2"/>
      <c r="F126" s="4">
        <f t="shared" si="10"/>
        <v>0</v>
      </c>
      <c r="G126" s="3"/>
      <c r="H126" s="22">
        <f t="shared" si="11"/>
        <v>0</v>
      </c>
    </row>
    <row r="127" spans="1:8" ht="18.75" customHeight="1">
      <c r="A127" s="6" t="s">
        <v>7</v>
      </c>
      <c r="B127" s="1" t="s">
        <v>106</v>
      </c>
      <c r="C127" s="2"/>
      <c r="D127" s="2"/>
      <c r="E127" s="2"/>
      <c r="F127" s="4">
        <f t="shared" si="10"/>
        <v>0</v>
      </c>
      <c r="G127" s="3"/>
      <c r="H127" s="22">
        <f t="shared" si="11"/>
        <v>0</v>
      </c>
    </row>
    <row r="128" spans="1:8" ht="27.75" customHeight="1">
      <c r="A128" s="6" t="s">
        <v>7</v>
      </c>
      <c r="B128" s="1" t="s">
        <v>107</v>
      </c>
      <c r="C128" s="2"/>
      <c r="D128" s="2"/>
      <c r="E128" s="2"/>
      <c r="F128" s="4">
        <f t="shared" si="10"/>
        <v>0</v>
      </c>
      <c r="G128" s="3"/>
      <c r="H128" s="22">
        <f t="shared" si="11"/>
        <v>0</v>
      </c>
    </row>
    <row r="129" spans="1:8" ht="18" customHeight="1">
      <c r="A129" s="6" t="s">
        <v>7</v>
      </c>
      <c r="B129" s="1" t="s">
        <v>108</v>
      </c>
      <c r="C129" s="2"/>
      <c r="D129" s="2"/>
      <c r="E129" s="2"/>
      <c r="F129" s="4">
        <f t="shared" si="10"/>
        <v>0</v>
      </c>
      <c r="G129" s="3"/>
      <c r="H129" s="22">
        <f t="shared" si="11"/>
        <v>0</v>
      </c>
    </row>
    <row r="130" spans="1:8" ht="15.75" thickBot="1">
      <c r="A130" s="56" t="s">
        <v>7</v>
      </c>
      <c r="B130" s="59" t="s">
        <v>109</v>
      </c>
      <c r="C130" s="62"/>
      <c r="D130" s="24"/>
      <c r="E130" s="24"/>
      <c r="F130" s="25">
        <f t="shared" si="10"/>
        <v>0</v>
      </c>
      <c r="G130" s="26"/>
      <c r="H130" s="27">
        <f t="shared" si="11"/>
        <v>0</v>
      </c>
    </row>
    <row r="131" spans="1:8" ht="15.75" thickBot="1">
      <c r="A131" s="61"/>
      <c r="B131" s="54" t="s">
        <v>122</v>
      </c>
      <c r="C131" s="63"/>
      <c r="D131" s="45"/>
      <c r="E131" s="45"/>
      <c r="F131" s="77">
        <f>F123+F119+F115</f>
        <v>2080</v>
      </c>
      <c r="G131" s="47"/>
      <c r="H131" s="53">
        <f>H115+H119+H123</f>
        <v>179.12700000000001</v>
      </c>
    </row>
    <row r="132" spans="1:8" ht="33.75" customHeight="1" thickBot="1">
      <c r="A132" s="95" t="s">
        <v>110</v>
      </c>
      <c r="B132" s="96"/>
      <c r="C132" s="96"/>
      <c r="D132" s="96"/>
      <c r="E132" s="96"/>
      <c r="F132" s="96"/>
      <c r="G132" s="96"/>
      <c r="H132" s="96"/>
    </row>
    <row r="133" spans="1:8" ht="25.5">
      <c r="A133" s="28">
        <v>1</v>
      </c>
      <c r="B133" s="29" t="s">
        <v>111</v>
      </c>
      <c r="C133" s="30" t="s">
        <v>127</v>
      </c>
      <c r="D133" s="30">
        <v>104</v>
      </c>
      <c r="E133" s="30">
        <v>40</v>
      </c>
      <c r="F133" s="49">
        <f t="shared" ref="F133:F134" si="12">D133*E133</f>
        <v>4160</v>
      </c>
      <c r="G133" s="32">
        <v>114.82</v>
      </c>
      <c r="H133" s="50">
        <f>F133*G133/1000</f>
        <v>477.65119999999996</v>
      </c>
    </row>
    <row r="134" spans="1:8" ht="18" customHeight="1">
      <c r="A134" s="33">
        <v>2</v>
      </c>
      <c r="B134" s="34" t="s">
        <v>112</v>
      </c>
      <c r="C134" s="35" t="s">
        <v>127</v>
      </c>
      <c r="D134" s="35">
        <v>104</v>
      </c>
      <c r="E134" s="35">
        <v>40</v>
      </c>
      <c r="F134" s="49">
        <f t="shared" si="12"/>
        <v>4160</v>
      </c>
      <c r="G134" s="37">
        <v>51.03</v>
      </c>
      <c r="H134" s="51">
        <f>F134*G134/1000</f>
        <v>212.28480000000002</v>
      </c>
    </row>
    <row r="135" spans="1:8">
      <c r="A135" s="6" t="s">
        <v>7</v>
      </c>
      <c r="B135" s="1" t="s">
        <v>113</v>
      </c>
      <c r="C135" s="2"/>
      <c r="D135" s="2"/>
      <c r="E135" s="2"/>
      <c r="F135" s="4">
        <f t="shared" ref="F135:F140" si="13">D135*E135</f>
        <v>0</v>
      </c>
      <c r="G135" s="3"/>
      <c r="H135" s="22">
        <f t="shared" ref="H135:H140" si="14">F135*G135</f>
        <v>0</v>
      </c>
    </row>
    <row r="136" spans="1:8" ht="25.5">
      <c r="A136" s="6" t="s">
        <v>7</v>
      </c>
      <c r="B136" s="1" t="s">
        <v>114</v>
      </c>
      <c r="C136" s="2"/>
      <c r="D136" s="2"/>
      <c r="E136" s="2"/>
      <c r="F136" s="4">
        <f t="shared" si="13"/>
        <v>0</v>
      </c>
      <c r="G136" s="3"/>
      <c r="H136" s="22">
        <f t="shared" si="14"/>
        <v>0</v>
      </c>
    </row>
    <row r="137" spans="1:8">
      <c r="A137" s="6" t="s">
        <v>7</v>
      </c>
      <c r="B137" s="1" t="s">
        <v>115</v>
      </c>
      <c r="C137" s="2"/>
      <c r="D137" s="2"/>
      <c r="E137" s="2"/>
      <c r="F137" s="4">
        <f t="shared" si="13"/>
        <v>0</v>
      </c>
      <c r="G137" s="3"/>
      <c r="H137" s="22">
        <f t="shared" si="14"/>
        <v>0</v>
      </c>
    </row>
    <row r="138" spans="1:8" ht="17.25" customHeight="1">
      <c r="A138" s="33">
        <v>3</v>
      </c>
      <c r="B138" s="34" t="s">
        <v>116</v>
      </c>
      <c r="C138" s="35" t="s">
        <v>127</v>
      </c>
      <c r="D138" s="35">
        <v>104</v>
      </c>
      <c r="E138" s="35">
        <v>20</v>
      </c>
      <c r="F138" s="49">
        <f>D138*E138</f>
        <v>2080</v>
      </c>
      <c r="G138" s="37">
        <v>114.82</v>
      </c>
      <c r="H138" s="51">
        <f>F138*G138/1000</f>
        <v>238.82559999999998</v>
      </c>
    </row>
    <row r="139" spans="1:8" ht="25.5">
      <c r="A139" s="6" t="s">
        <v>7</v>
      </c>
      <c r="B139" s="1" t="s">
        <v>143</v>
      </c>
      <c r="C139" s="2"/>
      <c r="D139" s="2"/>
      <c r="E139" s="2"/>
      <c r="F139" s="4">
        <f t="shared" si="13"/>
        <v>0</v>
      </c>
      <c r="G139" s="3"/>
      <c r="H139" s="22">
        <f t="shared" si="14"/>
        <v>0</v>
      </c>
    </row>
    <row r="140" spans="1:8" ht="26.25" thickBot="1">
      <c r="A140" s="56" t="s">
        <v>7</v>
      </c>
      <c r="B140" s="57" t="s">
        <v>117</v>
      </c>
      <c r="C140" s="24"/>
      <c r="D140" s="24"/>
      <c r="E140" s="24"/>
      <c r="F140" s="25">
        <f t="shared" si="13"/>
        <v>0</v>
      </c>
      <c r="G140" s="26"/>
      <c r="H140" s="27">
        <f t="shared" si="14"/>
        <v>0</v>
      </c>
    </row>
    <row r="141" spans="1:8" s="64" customFormat="1" ht="15.75" thickBot="1">
      <c r="A141" s="84"/>
      <c r="B141" s="54" t="s">
        <v>122</v>
      </c>
      <c r="C141" s="85"/>
      <c r="D141" s="85"/>
      <c r="E141" s="85"/>
      <c r="F141" s="86">
        <f>F133+F134+F138</f>
        <v>10400</v>
      </c>
      <c r="G141" s="85"/>
      <c r="H141" s="87">
        <f>H133+H134+H138</f>
        <v>928.76159999999993</v>
      </c>
    </row>
    <row r="142" spans="1:8" s="65" customFormat="1" thickBot="1">
      <c r="A142" s="80"/>
      <c r="B142" s="81" t="s">
        <v>144</v>
      </c>
      <c r="C142" s="81"/>
      <c r="D142" s="81"/>
      <c r="E142" s="81"/>
      <c r="F142" s="82">
        <f>F141+F131+F113+F102+F80+F72+F29</f>
        <v>674637</v>
      </c>
      <c r="G142" s="81"/>
      <c r="H142" s="83">
        <f>H141+H131+H113+H102+H80+H72+H29</f>
        <v>40865.119699999996</v>
      </c>
    </row>
    <row r="144" spans="1:8">
      <c r="F144" s="93"/>
      <c r="H144" s="94"/>
    </row>
  </sheetData>
  <mergeCells count="9">
    <mergeCell ref="A103:H103"/>
    <mergeCell ref="A114:H114"/>
    <mergeCell ref="A132:H132"/>
    <mergeCell ref="A1:H1"/>
    <mergeCell ref="A2:H2"/>
    <mergeCell ref="A6:H6"/>
    <mergeCell ref="A30:H30"/>
    <mergeCell ref="A73:H73"/>
    <mergeCell ref="A81:H8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правильный</vt:lpstr>
      <vt:lpstr>правильный!Заголовки_для_печати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БолотоваМ</dc:creator>
  <cp:lastModifiedBy>texadmin</cp:lastModifiedBy>
  <cp:lastPrinted>2022-01-19T13:36:58Z</cp:lastPrinted>
  <dcterms:created xsi:type="dcterms:W3CDTF">2017-07-13T06:18:26Z</dcterms:created>
  <dcterms:modified xsi:type="dcterms:W3CDTF">2022-01-19T21:15:37Z</dcterms:modified>
</cp:coreProperties>
</file>